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2"/>
  </bookViews>
  <sheets>
    <sheet name="税款计算表" sheetId="1" r:id="rId1"/>
    <sheet name="材料计算表" sheetId="2" r:id="rId2"/>
    <sheet name="费用核算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<sst xmlns="http://schemas.openxmlformats.org/spreadsheetml/2006/main" count="577" uniqueCount="108">
  <si>
    <t>制造业扎大帐--税款</t>
  </si>
  <si>
    <t>建筑业扎大帐--税款</t>
  </si>
  <si>
    <t>商贸业扎大帐--税款</t>
  </si>
  <si>
    <t>物流业扎大帐--税款</t>
  </si>
  <si>
    <t>销售收入</t>
  </si>
  <si>
    <t>品名</t>
  </si>
  <si>
    <t>产品</t>
  </si>
  <si>
    <t>税负：</t>
  </si>
  <si>
    <t>金额</t>
  </si>
  <si>
    <t>应交税款</t>
  </si>
  <si>
    <t>增值税</t>
  </si>
  <si>
    <t>根据单位实际税负计算</t>
  </si>
  <si>
    <t>企业所得税</t>
  </si>
  <si>
    <t>城建税</t>
  </si>
  <si>
    <t>地方教育附加</t>
  </si>
  <si>
    <t>教育费附加</t>
  </si>
  <si>
    <t>房产税/土地使用税</t>
  </si>
  <si>
    <t>房产税根据单位核定税款计算</t>
  </si>
  <si>
    <t>印花税</t>
  </si>
  <si>
    <t>个人所得税</t>
  </si>
  <si>
    <t>合计</t>
  </si>
  <si>
    <t>已交税款</t>
  </si>
  <si>
    <t>未交税款</t>
  </si>
  <si>
    <t>制造业扎大帐--材料</t>
  </si>
  <si>
    <t>商贸业扎大帐--材料</t>
  </si>
  <si>
    <t>建筑业扎大帐--工程用材料</t>
  </si>
  <si>
    <t>建筑业扎大帐--销售材料</t>
  </si>
  <si>
    <t>房地产业扎大帐--基础设施用材料</t>
  </si>
  <si>
    <t>房地产业扎大帐--工程用材料</t>
  </si>
  <si>
    <t>物流业扎大帐--成本</t>
  </si>
  <si>
    <t>餐饮业扎大帐--材料</t>
  </si>
  <si>
    <t>餐饮业扎大帐--成本</t>
  </si>
  <si>
    <t>产品名称：空调</t>
  </si>
  <si>
    <t>材料占比</t>
  </si>
  <si>
    <t>备注</t>
  </si>
  <si>
    <t>商品名称：空调</t>
  </si>
  <si>
    <t>购进价</t>
  </si>
  <si>
    <t>工程：包工包料</t>
  </si>
  <si>
    <t>销售材料</t>
  </si>
  <si>
    <t>基础设施用材料</t>
  </si>
  <si>
    <t>工程用材料</t>
  </si>
  <si>
    <t>运费成本</t>
  </si>
  <si>
    <t>占比</t>
  </si>
  <si>
    <t>餐饮成本：酒席</t>
  </si>
  <si>
    <t>餐饮成本：酒水</t>
  </si>
  <si>
    <t>材料名称根据实际情况</t>
  </si>
  <si>
    <t>商品购进型号=销售型号</t>
  </si>
  <si>
    <t>材料购进数量=销售数量</t>
  </si>
  <si>
    <t>运费实际产生的油费配比</t>
  </si>
  <si>
    <t>根据酒席实际发生的成本核算</t>
  </si>
  <si>
    <t>应购进总材料：     
收入70-90%
以真实数据为准</t>
  </si>
  <si>
    <t>材料1</t>
  </si>
  <si>
    <t>材料占比根据实际情况</t>
  </si>
  <si>
    <t>应购进总商品：     
收入90-140%
以真实数据为准</t>
  </si>
  <si>
    <t>商品购进数量=销售数量</t>
  </si>
  <si>
    <t>应购进总材料：     
收入50%
以真实数据为准</t>
  </si>
  <si>
    <t>材料购进名称=销售名称</t>
  </si>
  <si>
    <t>应购进总成本：     
收入90%
以真实数据为准</t>
  </si>
  <si>
    <t>运费实际产生的过路费配比</t>
  </si>
  <si>
    <t>应购进总成本：     
收入60%
以真实数据为准</t>
  </si>
  <si>
    <t>应购进酒水总成本：     
收入60%
以真实数据为准</t>
  </si>
  <si>
    <t>材料2</t>
  </si>
  <si>
    <t>商品购进名称=销售名称</t>
  </si>
  <si>
    <t>油费</t>
  </si>
  <si>
    <t>主材</t>
  </si>
  <si>
    <t>烟酒</t>
  </si>
  <si>
    <t>材料3</t>
  </si>
  <si>
    <t>过路费</t>
  </si>
  <si>
    <t>辅材</t>
  </si>
  <si>
    <t>饮料</t>
  </si>
  <si>
    <t>材料4</t>
  </si>
  <si>
    <t>保险</t>
  </si>
  <si>
    <t>调味料</t>
  </si>
  <si>
    <t>材料5</t>
  </si>
  <si>
    <t>维修费</t>
  </si>
  <si>
    <t>水果</t>
  </si>
  <si>
    <t>材料6</t>
  </si>
  <si>
    <t>折旧</t>
  </si>
  <si>
    <t>材料7</t>
  </si>
  <si>
    <t>停车费</t>
  </si>
  <si>
    <t>材料8</t>
  </si>
  <si>
    <t>驾驶员工资</t>
  </si>
  <si>
    <t>已进多少材料</t>
  </si>
  <si>
    <t>已进多少成本票</t>
  </si>
  <si>
    <t>已进多少酒席成本</t>
  </si>
  <si>
    <t>已进多少酒水成本</t>
  </si>
  <si>
    <t>差多少材料</t>
  </si>
  <si>
    <t>差多少成本票</t>
  </si>
  <si>
    <t>差多少酒席成本</t>
  </si>
  <si>
    <t>差多少酒水成本</t>
  </si>
  <si>
    <t>商贸业扎大帐--费用</t>
  </si>
  <si>
    <t>建筑业扎大帐--费用</t>
  </si>
  <si>
    <t>物流业扎大帐--费用</t>
  </si>
  <si>
    <t>餐饮业扎大帐--费用</t>
  </si>
  <si>
    <t>商贸业：商品收入</t>
  </si>
  <si>
    <t>工资总额</t>
  </si>
  <si>
    <t>应进费用总额：     
收入10-20%  特殊：30%
以真实数据为准</t>
  </si>
  <si>
    <t>招待费</t>
  </si>
  <si>
    <t>教育经费</t>
  </si>
  <si>
    <t>工会经费</t>
  </si>
  <si>
    <t>广告宣传费</t>
  </si>
  <si>
    <t>福利费</t>
  </si>
  <si>
    <t>房租费</t>
  </si>
  <si>
    <t>按照实际发生的</t>
  </si>
  <si>
    <t>水电费</t>
  </si>
  <si>
    <t>利息</t>
  </si>
  <si>
    <t>已进多少费用</t>
  </si>
  <si>
    <t>差多少费用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</si>
</sst>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%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zoomScale="115" zoomScaleNormal="115" topLeftCell="K1" workbookViewId="0">
      <selection activeCell="U5" sqref="U5"/>
    </sheetView>
  </sheetViews>
  <sheetFormatPr defaultColWidth="9" defaultRowHeight="14.4"/>
  <cols>
    <col min="1" max="1" width="8.87962962962963" customWidth="1"/>
    <col min="2" max="2" width="18.25" customWidth="1"/>
    <col min="3" max="3" width="8.37962962962963" customWidth="1"/>
    <col min="4" max="4" width="7.37962962962963" style="1" customWidth="1"/>
    <col min="5" max="5" width="27.5" customWidth="1"/>
    <col min="6" max="6" width="12.8796296296296" customWidth="1"/>
    <col min="7" max="7" width="8.87962962962963" customWidth="1"/>
    <col min="8" max="8" width="18.25" customWidth="1"/>
    <col min="9" max="9" width="8.37962962962963" customWidth="1"/>
    <col min="10" max="10" width="7.37962962962963" style="1" customWidth="1"/>
    <col min="11" max="11" width="27.5" customWidth="1"/>
    <col min="13" max="13" width="8.87962962962963" customWidth="1"/>
    <col min="14" max="14" width="18.25" customWidth="1"/>
    <col min="15" max="15" width="8.37962962962963" customWidth="1"/>
    <col min="16" max="16" width="7.37962962962963" style="1" customWidth="1"/>
    <col min="17" max="17" width="27.5" customWidth="1"/>
    <col min="19" max="19" width="8.87962962962963" customWidth="1"/>
    <col min="20" max="20" width="18.25" customWidth="1"/>
    <col min="21" max="21" width="8.37962962962963" customWidth="1"/>
    <col min="22" max="22" width="7.37962962962963" style="1" customWidth="1"/>
    <col min="23" max="23" width="27.5" customWidth="1"/>
  </cols>
  <sheetData>
    <row r="1" spans="1:23">
      <c r="A1" s="2" t="s">
        <v>0</v>
      </c>
      <c r="B1" s="2"/>
      <c r="C1" s="2"/>
      <c r="D1" s="2"/>
      <c r="E1" s="2"/>
      <c r="G1" s="2" t="s">
        <v>1</v>
      </c>
      <c r="H1" s="2"/>
      <c r="I1" s="2"/>
      <c r="J1" s="2"/>
      <c r="K1" s="2"/>
      <c r="M1" s="2" t="s">
        <v>2</v>
      </c>
      <c r="N1" s="2"/>
      <c r="O1" s="2"/>
      <c r="P1" s="2"/>
      <c r="Q1" s="2"/>
      <c r="S1" s="2" t="s">
        <v>3</v>
      </c>
      <c r="T1" s="2"/>
      <c r="U1" s="2"/>
      <c r="V1" s="2"/>
      <c r="W1" s="2"/>
    </row>
    <row r="2" spans="1:23">
      <c r="A2" s="2"/>
      <c r="B2" s="2"/>
      <c r="C2" s="2"/>
      <c r="D2" s="2"/>
      <c r="E2" s="2"/>
      <c r="G2" s="2"/>
      <c r="H2" s="2"/>
      <c r="I2" s="2"/>
      <c r="J2" s="2"/>
      <c r="K2" s="2"/>
      <c r="M2" s="2"/>
      <c r="N2" s="2"/>
      <c r="O2" s="2"/>
      <c r="P2" s="2"/>
      <c r="Q2" s="2"/>
      <c r="S2" s="2"/>
      <c r="T2" s="2"/>
      <c r="U2" s="2"/>
      <c r="V2" s="2"/>
      <c r="W2" s="2"/>
    </row>
    <row r="3" spans="1:23">
      <c r="A3" s="3" t="s">
        <v>4</v>
      </c>
      <c r="B3" s="4" t="s">
        <v>5</v>
      </c>
      <c r="C3" s="4" t="s">
        <v>6</v>
      </c>
      <c r="D3" s="5" t="s">
        <v>7</v>
      </c>
      <c r="E3" s="4"/>
      <c r="G3" s="3" t="s">
        <v>4</v>
      </c>
      <c r="H3" s="4" t="s">
        <v>5</v>
      </c>
      <c r="I3" s="4" t="s">
        <v>6</v>
      </c>
      <c r="J3" s="5" t="s">
        <v>7</v>
      </c>
      <c r="K3" s="4"/>
      <c r="M3" s="3" t="s">
        <v>4</v>
      </c>
      <c r="N3" s="4" t="s">
        <v>5</v>
      </c>
      <c r="O3" s="4" t="s">
        <v>6</v>
      </c>
      <c r="P3" s="5" t="s">
        <v>7</v>
      </c>
      <c r="Q3" s="4"/>
      <c r="S3" s="3" t="s">
        <v>4</v>
      </c>
      <c r="T3" s="4" t="s">
        <v>5</v>
      </c>
      <c r="U3" s="4" t="s">
        <v>6</v>
      </c>
      <c r="V3" s="5" t="s">
        <v>7</v>
      </c>
      <c r="W3" s="4"/>
    </row>
    <row r="4" spans="1:23">
      <c r="A4" s="3"/>
      <c r="B4" s="4" t="s">
        <v>8</v>
      </c>
      <c r="C4" s="6">
        <v>1000000</v>
      </c>
      <c r="D4" s="5"/>
      <c r="E4" s="4"/>
      <c r="G4" s="3"/>
      <c r="H4" s="4" t="s">
        <v>8</v>
      </c>
      <c r="I4" s="6">
        <v>1000000</v>
      </c>
      <c r="J4" s="5"/>
      <c r="K4" s="4"/>
      <c r="M4" s="3"/>
      <c r="N4" s="4" t="s">
        <v>8</v>
      </c>
      <c r="O4" s="6">
        <v>1000000</v>
      </c>
      <c r="P4" s="5"/>
      <c r="Q4" s="4"/>
      <c r="S4" s="3"/>
      <c r="T4" s="4" t="s">
        <v>8</v>
      </c>
      <c r="U4" s="6">
        <v>1000000</v>
      </c>
      <c r="V4" s="5"/>
      <c r="W4" s="4"/>
    </row>
    <row r="5" spans="1:23">
      <c r="A5" s="3" t="s">
        <v>9</v>
      </c>
      <c r="B5" s="4" t="s">
        <v>10</v>
      </c>
      <c r="C5" s="4">
        <f t="shared" ref="C5:C12" si="0">D5*1000000</f>
        <v>35000</v>
      </c>
      <c r="D5" s="5">
        <v>0.035</v>
      </c>
      <c r="E5" s="4" t="s">
        <v>11</v>
      </c>
      <c r="G5" s="3" t="s">
        <v>9</v>
      </c>
      <c r="H5" s="4" t="s">
        <v>10</v>
      </c>
      <c r="I5" s="4">
        <f t="shared" ref="I5:I12" si="1">J5*1000000</f>
        <v>30000</v>
      </c>
      <c r="J5" s="5">
        <v>0.03</v>
      </c>
      <c r="K5" s="4" t="s">
        <v>11</v>
      </c>
      <c r="M5" s="3" t="s">
        <v>9</v>
      </c>
      <c r="N5" s="4" t="s">
        <v>10</v>
      </c>
      <c r="O5" s="4">
        <f t="shared" ref="O5:O12" si="2">P5*1000000</f>
        <v>10000</v>
      </c>
      <c r="P5" s="5">
        <v>0.01</v>
      </c>
      <c r="Q5" s="4" t="s">
        <v>11</v>
      </c>
      <c r="S5" s="3" t="s">
        <v>9</v>
      </c>
      <c r="T5" s="4" t="s">
        <v>10</v>
      </c>
      <c r="U5" s="4">
        <f t="shared" ref="U5:U12" si="3">V5*1000000</f>
        <v>20000</v>
      </c>
      <c r="V5" s="5">
        <v>0.02</v>
      </c>
      <c r="W5" s="4" t="s">
        <v>11</v>
      </c>
    </row>
    <row r="6" spans="1:23">
      <c r="A6" s="3"/>
      <c r="B6" s="4" t="s">
        <v>12</v>
      </c>
      <c r="C6" s="4">
        <f t="shared" si="0"/>
        <v>10000</v>
      </c>
      <c r="D6" s="5">
        <v>0.01</v>
      </c>
      <c r="E6" s="4"/>
      <c r="G6" s="3"/>
      <c r="H6" s="4" t="s">
        <v>12</v>
      </c>
      <c r="I6" s="4">
        <f t="shared" si="1"/>
        <v>10000</v>
      </c>
      <c r="J6" s="5">
        <v>0.01</v>
      </c>
      <c r="K6" s="4"/>
      <c r="M6" s="3"/>
      <c r="N6" s="4" t="s">
        <v>12</v>
      </c>
      <c r="O6" s="4">
        <f t="shared" si="2"/>
        <v>10000</v>
      </c>
      <c r="P6" s="5">
        <v>0.01</v>
      </c>
      <c r="Q6" s="4"/>
      <c r="S6" s="3"/>
      <c r="T6" s="4" t="s">
        <v>12</v>
      </c>
      <c r="U6" s="4">
        <f t="shared" si="3"/>
        <v>10000</v>
      </c>
      <c r="V6" s="5">
        <v>0.01</v>
      </c>
      <c r="W6" s="4"/>
    </row>
    <row r="7" spans="1:23">
      <c r="A7" s="3"/>
      <c r="B7" s="4" t="s">
        <v>13</v>
      </c>
      <c r="C7" s="4">
        <f t="shared" si="0"/>
        <v>2450</v>
      </c>
      <c r="D7" s="5">
        <f>D5*7%</f>
        <v>0.00245</v>
      </c>
      <c r="E7" s="4"/>
      <c r="G7" s="3"/>
      <c r="H7" s="4" t="s">
        <v>13</v>
      </c>
      <c r="I7" s="4">
        <f t="shared" si="1"/>
        <v>2100</v>
      </c>
      <c r="J7" s="5">
        <f>J5*0.07</f>
        <v>0.0021</v>
      </c>
      <c r="K7" s="4"/>
      <c r="M7" s="3"/>
      <c r="N7" s="4" t="s">
        <v>13</v>
      </c>
      <c r="O7" s="4">
        <f t="shared" si="2"/>
        <v>700</v>
      </c>
      <c r="P7" s="5">
        <f>P5*0.07</f>
        <v>0.0007</v>
      </c>
      <c r="Q7" s="4"/>
      <c r="S7" s="3"/>
      <c r="T7" s="4" t="s">
        <v>13</v>
      </c>
      <c r="U7" s="4">
        <f t="shared" si="3"/>
        <v>1400</v>
      </c>
      <c r="V7" s="5">
        <f>V5*0.07</f>
        <v>0.0014</v>
      </c>
      <c r="W7" s="4"/>
    </row>
    <row r="8" spans="1:23">
      <c r="A8" s="3"/>
      <c r="B8" s="4" t="s">
        <v>14</v>
      </c>
      <c r="C8" s="4">
        <f t="shared" si="0"/>
        <v>700</v>
      </c>
      <c r="D8" s="5">
        <f>D5*2%</f>
        <v>0.0007</v>
      </c>
      <c r="E8" s="4"/>
      <c r="G8" s="3"/>
      <c r="H8" s="4" t="s">
        <v>14</v>
      </c>
      <c r="I8" s="4">
        <f t="shared" si="1"/>
        <v>600</v>
      </c>
      <c r="J8" s="5">
        <f>J5*0.02</f>
        <v>0.0006</v>
      </c>
      <c r="K8" s="4"/>
      <c r="M8" s="3"/>
      <c r="N8" s="4" t="s">
        <v>14</v>
      </c>
      <c r="O8" s="4">
        <f t="shared" si="2"/>
        <v>200</v>
      </c>
      <c r="P8" s="5">
        <f>P5*0.02</f>
        <v>0.0002</v>
      </c>
      <c r="Q8" s="4"/>
      <c r="S8" s="3"/>
      <c r="T8" s="4" t="s">
        <v>14</v>
      </c>
      <c r="U8" s="4">
        <f t="shared" si="3"/>
        <v>400</v>
      </c>
      <c r="V8" s="5">
        <f>V5*0.02</f>
        <v>0.0004</v>
      </c>
      <c r="W8" s="4"/>
    </row>
    <row r="9" spans="1:23">
      <c r="A9" s="3"/>
      <c r="B9" s="4" t="s">
        <v>15</v>
      </c>
      <c r="C9" s="4">
        <f t="shared" si="0"/>
        <v>1050</v>
      </c>
      <c r="D9" s="5">
        <f>D5*3%</f>
        <v>0.00105</v>
      </c>
      <c r="E9" s="4"/>
      <c r="G9" s="3"/>
      <c r="H9" s="4" t="s">
        <v>15</v>
      </c>
      <c r="I9" s="4">
        <f t="shared" si="1"/>
        <v>900</v>
      </c>
      <c r="J9" s="5">
        <f>J5*0.03</f>
        <v>0.0009</v>
      </c>
      <c r="K9" s="4"/>
      <c r="M9" s="3"/>
      <c r="N9" s="4" t="s">
        <v>15</v>
      </c>
      <c r="O9" s="4">
        <f t="shared" si="2"/>
        <v>300</v>
      </c>
      <c r="P9" s="5">
        <f>P5*0.03</f>
        <v>0.0003</v>
      </c>
      <c r="Q9" s="4"/>
      <c r="S9" s="3"/>
      <c r="T9" s="4" t="s">
        <v>15</v>
      </c>
      <c r="U9" s="4">
        <f t="shared" si="3"/>
        <v>600</v>
      </c>
      <c r="V9" s="5">
        <f>V5*0.03</f>
        <v>0.0006</v>
      </c>
      <c r="W9" s="4"/>
    </row>
    <row r="10" spans="1:23">
      <c r="A10" s="3"/>
      <c r="B10" s="4" t="s">
        <v>16</v>
      </c>
      <c r="C10" s="4">
        <f t="shared" si="0"/>
        <v>0</v>
      </c>
      <c r="D10" s="5"/>
      <c r="E10" s="4" t="s">
        <v>17</v>
      </c>
      <c r="G10" s="3"/>
      <c r="H10" s="4" t="s">
        <v>16</v>
      </c>
      <c r="I10" s="4">
        <f t="shared" si="1"/>
        <v>0</v>
      </c>
      <c r="J10" s="5"/>
      <c r="K10" s="4" t="s">
        <v>17</v>
      </c>
      <c r="M10" s="3"/>
      <c r="N10" s="4" t="s">
        <v>16</v>
      </c>
      <c r="O10" s="4">
        <f t="shared" si="2"/>
        <v>0</v>
      </c>
      <c r="P10" s="5"/>
      <c r="Q10" s="4" t="s">
        <v>17</v>
      </c>
      <c r="S10" s="3"/>
      <c r="T10" s="4" t="s">
        <v>16</v>
      </c>
      <c r="U10" s="4">
        <f t="shared" si="3"/>
        <v>0</v>
      </c>
      <c r="V10" s="5"/>
      <c r="W10" s="4" t="s">
        <v>17</v>
      </c>
    </row>
    <row r="11" spans="1:23">
      <c r="A11" s="3"/>
      <c r="B11" s="4" t="s">
        <v>18</v>
      </c>
      <c r="C11" s="4">
        <f t="shared" si="0"/>
        <v>300</v>
      </c>
      <c r="D11" s="5">
        <v>0.0003</v>
      </c>
      <c r="E11" s="4"/>
      <c r="G11" s="3"/>
      <c r="H11" s="4" t="s">
        <v>18</v>
      </c>
      <c r="I11" s="4">
        <f t="shared" si="1"/>
        <v>300</v>
      </c>
      <c r="J11" s="5">
        <v>0.0003</v>
      </c>
      <c r="K11" s="4"/>
      <c r="M11" s="3"/>
      <c r="N11" s="4" t="s">
        <v>18</v>
      </c>
      <c r="O11" s="4">
        <f t="shared" si="2"/>
        <v>300</v>
      </c>
      <c r="P11" s="5">
        <v>0.0003</v>
      </c>
      <c r="Q11" s="4"/>
      <c r="S11" s="3"/>
      <c r="T11" s="4" t="s">
        <v>18</v>
      </c>
      <c r="U11" s="4">
        <f t="shared" si="3"/>
        <v>300</v>
      </c>
      <c r="V11" s="5">
        <v>0.0003</v>
      </c>
      <c r="W11" s="4"/>
    </row>
    <row r="12" spans="1:23">
      <c r="A12" s="3"/>
      <c r="B12" s="4" t="s">
        <v>19</v>
      </c>
      <c r="C12" s="4">
        <f t="shared" si="0"/>
        <v>0</v>
      </c>
      <c r="D12" s="5"/>
      <c r="E12" s="4"/>
      <c r="G12" s="3"/>
      <c r="H12" s="4" t="s">
        <v>19</v>
      </c>
      <c r="I12" s="4">
        <f t="shared" si="1"/>
        <v>0</v>
      </c>
      <c r="J12" s="5"/>
      <c r="K12" s="4"/>
      <c r="M12" s="3"/>
      <c r="N12" s="4" t="s">
        <v>19</v>
      </c>
      <c r="O12" s="4">
        <f t="shared" si="2"/>
        <v>0</v>
      </c>
      <c r="P12" s="5"/>
      <c r="Q12" s="4"/>
      <c r="S12" s="3"/>
      <c r="T12" s="4" t="s">
        <v>19</v>
      </c>
      <c r="U12" s="4">
        <f t="shared" si="3"/>
        <v>0</v>
      </c>
      <c r="V12" s="5"/>
      <c r="W12" s="4"/>
    </row>
    <row r="13" spans="1:23">
      <c r="A13" s="3" t="s">
        <v>20</v>
      </c>
      <c r="B13" s="3"/>
      <c r="C13" s="4">
        <f>SUM(C5:C12)</f>
        <v>49500</v>
      </c>
      <c r="D13" s="5">
        <f>C13/C4</f>
        <v>0.0495</v>
      </c>
      <c r="E13" s="4"/>
      <c r="G13" s="3" t="s">
        <v>20</v>
      </c>
      <c r="H13" s="3"/>
      <c r="I13" s="4">
        <f>SUM(I5:I12)</f>
        <v>43900</v>
      </c>
      <c r="J13" s="5">
        <f>I13/I4</f>
        <v>0.0439</v>
      </c>
      <c r="K13" s="4"/>
      <c r="M13" s="3" t="s">
        <v>20</v>
      </c>
      <c r="N13" s="3"/>
      <c r="O13" s="4">
        <f>SUM(O5:O12)</f>
        <v>21500</v>
      </c>
      <c r="P13" s="5">
        <f>O13/O4</f>
        <v>0.0215</v>
      </c>
      <c r="Q13" s="4"/>
      <c r="S13" s="3" t="s">
        <v>20</v>
      </c>
      <c r="T13" s="3"/>
      <c r="U13" s="4">
        <f>SUM(U5:U12)</f>
        <v>32700</v>
      </c>
      <c r="V13" s="5">
        <f>U13/U4</f>
        <v>0.0327</v>
      </c>
      <c r="W13" s="4"/>
    </row>
    <row r="14" spans="1:23">
      <c r="A14" s="3" t="s">
        <v>21</v>
      </c>
      <c r="B14" s="4" t="s">
        <v>10</v>
      </c>
      <c r="C14" s="6"/>
      <c r="D14" s="5"/>
      <c r="E14" s="4"/>
      <c r="G14" s="3" t="s">
        <v>21</v>
      </c>
      <c r="H14" s="4" t="s">
        <v>10</v>
      </c>
      <c r="I14" s="6"/>
      <c r="J14" s="5"/>
      <c r="K14" s="4"/>
      <c r="M14" s="3" t="s">
        <v>21</v>
      </c>
      <c r="N14" s="4" t="s">
        <v>10</v>
      </c>
      <c r="O14" s="6"/>
      <c r="P14" s="5"/>
      <c r="Q14" s="4"/>
      <c r="S14" s="3" t="s">
        <v>21</v>
      </c>
      <c r="T14" s="4" t="s">
        <v>10</v>
      </c>
      <c r="U14" s="6"/>
      <c r="V14" s="5"/>
      <c r="W14" s="4"/>
    </row>
    <row r="15" spans="1:23">
      <c r="A15" s="3"/>
      <c r="B15" s="4" t="s">
        <v>12</v>
      </c>
      <c r="C15" s="6"/>
      <c r="D15" s="5"/>
      <c r="E15" s="4"/>
      <c r="G15" s="3"/>
      <c r="H15" s="4" t="s">
        <v>12</v>
      </c>
      <c r="I15" s="6"/>
      <c r="J15" s="5"/>
      <c r="K15" s="4"/>
      <c r="M15" s="3"/>
      <c r="N15" s="4" t="s">
        <v>12</v>
      </c>
      <c r="O15" s="6"/>
      <c r="P15" s="5"/>
      <c r="Q15" s="4"/>
      <c r="S15" s="3"/>
      <c r="T15" s="4" t="s">
        <v>12</v>
      </c>
      <c r="U15" s="6"/>
      <c r="V15" s="5"/>
      <c r="W15" s="4"/>
    </row>
    <row r="16" spans="1:23">
      <c r="A16" s="3"/>
      <c r="B16" s="4" t="s">
        <v>13</v>
      </c>
      <c r="C16" s="6"/>
      <c r="D16" s="5"/>
      <c r="E16" s="4"/>
      <c r="G16" s="3"/>
      <c r="H16" s="4" t="s">
        <v>13</v>
      </c>
      <c r="I16" s="6"/>
      <c r="J16" s="5"/>
      <c r="K16" s="4"/>
      <c r="M16" s="3"/>
      <c r="N16" s="4" t="s">
        <v>13</v>
      </c>
      <c r="O16" s="6"/>
      <c r="P16" s="5"/>
      <c r="Q16" s="4"/>
      <c r="S16" s="3"/>
      <c r="T16" s="4" t="s">
        <v>13</v>
      </c>
      <c r="U16" s="6"/>
      <c r="V16" s="5"/>
      <c r="W16" s="4"/>
    </row>
    <row r="17" spans="1:23">
      <c r="A17" s="3"/>
      <c r="B17" s="4" t="s">
        <v>14</v>
      </c>
      <c r="C17" s="6"/>
      <c r="D17" s="5"/>
      <c r="E17" s="4"/>
      <c r="G17" s="3"/>
      <c r="H17" s="4" t="s">
        <v>14</v>
      </c>
      <c r="I17" s="6"/>
      <c r="J17" s="5"/>
      <c r="K17" s="4"/>
      <c r="M17" s="3"/>
      <c r="N17" s="4" t="s">
        <v>14</v>
      </c>
      <c r="O17" s="6"/>
      <c r="P17" s="5"/>
      <c r="Q17" s="4"/>
      <c r="S17" s="3"/>
      <c r="T17" s="4" t="s">
        <v>14</v>
      </c>
      <c r="U17" s="6"/>
      <c r="V17" s="5"/>
      <c r="W17" s="4"/>
    </row>
    <row r="18" spans="1:23">
      <c r="A18" s="3"/>
      <c r="B18" s="4" t="s">
        <v>15</v>
      </c>
      <c r="C18" s="6"/>
      <c r="D18" s="5"/>
      <c r="E18" s="4"/>
      <c r="G18" s="3"/>
      <c r="H18" s="4" t="s">
        <v>15</v>
      </c>
      <c r="I18" s="6"/>
      <c r="J18" s="5"/>
      <c r="K18" s="4"/>
      <c r="M18" s="3"/>
      <c r="N18" s="4" t="s">
        <v>15</v>
      </c>
      <c r="O18" s="6"/>
      <c r="P18" s="5"/>
      <c r="Q18" s="4"/>
      <c r="S18" s="3"/>
      <c r="T18" s="4" t="s">
        <v>15</v>
      </c>
      <c r="U18" s="6"/>
      <c r="V18" s="5"/>
      <c r="W18" s="4"/>
    </row>
    <row r="19" spans="1:23">
      <c r="A19" s="3"/>
      <c r="B19" s="4" t="s">
        <v>16</v>
      </c>
      <c r="C19" s="6"/>
      <c r="D19" s="5"/>
      <c r="E19" s="4"/>
      <c r="G19" s="3"/>
      <c r="H19" s="4" t="s">
        <v>16</v>
      </c>
      <c r="I19" s="6"/>
      <c r="J19" s="5"/>
      <c r="K19" s="4"/>
      <c r="M19" s="3"/>
      <c r="N19" s="4" t="s">
        <v>16</v>
      </c>
      <c r="O19" s="6"/>
      <c r="P19" s="5"/>
      <c r="Q19" s="4"/>
      <c r="S19" s="3"/>
      <c r="T19" s="4" t="s">
        <v>16</v>
      </c>
      <c r="U19" s="6"/>
      <c r="V19" s="5"/>
      <c r="W19" s="4"/>
    </row>
    <row r="20" spans="1:23">
      <c r="A20" s="3"/>
      <c r="B20" s="4" t="s">
        <v>18</v>
      </c>
      <c r="C20" s="6"/>
      <c r="D20" s="5"/>
      <c r="E20" s="4"/>
      <c r="G20" s="3"/>
      <c r="H20" s="4" t="s">
        <v>18</v>
      </c>
      <c r="I20" s="6"/>
      <c r="J20" s="5"/>
      <c r="K20" s="4"/>
      <c r="M20" s="3"/>
      <c r="N20" s="4" t="s">
        <v>18</v>
      </c>
      <c r="O20" s="6"/>
      <c r="P20" s="5"/>
      <c r="Q20" s="4"/>
      <c r="S20" s="3"/>
      <c r="T20" s="4" t="s">
        <v>18</v>
      </c>
      <c r="U20" s="6"/>
      <c r="V20" s="5"/>
      <c r="W20" s="4"/>
    </row>
    <row r="21" spans="1:23">
      <c r="A21" s="3"/>
      <c r="B21" s="4" t="s">
        <v>19</v>
      </c>
      <c r="C21" s="6"/>
      <c r="D21" s="5"/>
      <c r="E21" s="4"/>
      <c r="G21" s="3"/>
      <c r="H21" s="4" t="s">
        <v>19</v>
      </c>
      <c r="I21" s="6"/>
      <c r="J21" s="5"/>
      <c r="K21" s="4"/>
      <c r="M21" s="3"/>
      <c r="N21" s="4" t="s">
        <v>19</v>
      </c>
      <c r="O21" s="6"/>
      <c r="P21" s="5"/>
      <c r="Q21" s="4"/>
      <c r="S21" s="3"/>
      <c r="T21" s="4" t="s">
        <v>19</v>
      </c>
      <c r="U21" s="6"/>
      <c r="V21" s="5"/>
      <c r="W21" s="4"/>
    </row>
    <row r="22" spans="1:23">
      <c r="A22" s="3" t="s">
        <v>20</v>
      </c>
      <c r="B22" s="3"/>
      <c r="C22" s="4">
        <f>SUM(C14:C21)</f>
        <v>0</v>
      </c>
      <c r="D22" s="5"/>
      <c r="E22" s="4"/>
      <c r="G22" s="3" t="s">
        <v>20</v>
      </c>
      <c r="H22" s="3"/>
      <c r="I22" s="4">
        <f>SUM(I14:I21)</f>
        <v>0</v>
      </c>
      <c r="J22" s="5"/>
      <c r="K22" s="4"/>
      <c r="M22" s="3" t="s">
        <v>20</v>
      </c>
      <c r="N22" s="3"/>
      <c r="O22" s="4">
        <f>SUM(O14:O21)</f>
        <v>0</v>
      </c>
      <c r="P22" s="5"/>
      <c r="Q22" s="4"/>
      <c r="S22" s="3" t="s">
        <v>20</v>
      </c>
      <c r="T22" s="3"/>
      <c r="U22" s="4">
        <f>SUM(U14:U21)</f>
        <v>0</v>
      </c>
      <c r="V22" s="5"/>
      <c r="W22" s="4"/>
    </row>
    <row r="23" spans="1:23">
      <c r="A23" s="3" t="s">
        <v>22</v>
      </c>
      <c r="B23" s="4" t="s">
        <v>10</v>
      </c>
      <c r="C23" s="4">
        <f>C5-C14</f>
        <v>35000</v>
      </c>
      <c r="D23" s="5"/>
      <c r="E23" s="4"/>
      <c r="G23" s="3" t="s">
        <v>22</v>
      </c>
      <c r="H23" s="4" t="s">
        <v>10</v>
      </c>
      <c r="I23" s="4">
        <f t="shared" ref="I23:I30" si="4">I5-I14</f>
        <v>30000</v>
      </c>
      <c r="J23" s="5"/>
      <c r="K23" s="4"/>
      <c r="M23" s="3" t="s">
        <v>22</v>
      </c>
      <c r="N23" s="4" t="s">
        <v>10</v>
      </c>
      <c r="O23" s="4">
        <f t="shared" ref="O23:O30" si="5">O5-O14</f>
        <v>10000</v>
      </c>
      <c r="P23" s="5"/>
      <c r="Q23" s="4"/>
      <c r="S23" s="3" t="s">
        <v>22</v>
      </c>
      <c r="T23" s="4" t="s">
        <v>10</v>
      </c>
      <c r="U23" s="4">
        <f t="shared" ref="U23:U30" si="6">U5-U14</f>
        <v>20000</v>
      </c>
      <c r="V23" s="5"/>
      <c r="W23" s="4"/>
    </row>
    <row r="24" spans="1:23">
      <c r="A24" s="3"/>
      <c r="B24" s="4" t="s">
        <v>12</v>
      </c>
      <c r="C24" s="4">
        <f>C6-C15</f>
        <v>10000</v>
      </c>
      <c r="D24" s="5"/>
      <c r="E24" s="4"/>
      <c r="G24" s="3"/>
      <c r="H24" s="4" t="s">
        <v>12</v>
      </c>
      <c r="I24" s="4">
        <f t="shared" si="4"/>
        <v>10000</v>
      </c>
      <c r="J24" s="5"/>
      <c r="K24" s="4"/>
      <c r="M24" s="3"/>
      <c r="N24" s="4" t="s">
        <v>12</v>
      </c>
      <c r="O24" s="4">
        <f t="shared" si="5"/>
        <v>10000</v>
      </c>
      <c r="P24" s="5"/>
      <c r="Q24" s="4"/>
      <c r="S24" s="3"/>
      <c r="T24" s="4" t="s">
        <v>12</v>
      </c>
      <c r="U24" s="4">
        <f t="shared" si="6"/>
        <v>10000</v>
      </c>
      <c r="V24" s="5"/>
      <c r="W24" s="4"/>
    </row>
    <row r="25" spans="1:23">
      <c r="A25" s="3"/>
      <c r="B25" s="4" t="s">
        <v>13</v>
      </c>
      <c r="C25" s="4">
        <f t="shared" ref="C24:C30" si="7">C7-C16</f>
        <v>2450</v>
      </c>
      <c r="D25" s="5"/>
      <c r="E25" s="4"/>
      <c r="G25" s="3"/>
      <c r="H25" s="4" t="s">
        <v>13</v>
      </c>
      <c r="I25" s="4">
        <f t="shared" si="4"/>
        <v>2100</v>
      </c>
      <c r="J25" s="5"/>
      <c r="K25" s="4"/>
      <c r="M25" s="3"/>
      <c r="N25" s="4" t="s">
        <v>13</v>
      </c>
      <c r="O25" s="4">
        <f t="shared" si="5"/>
        <v>700</v>
      </c>
      <c r="P25" s="5"/>
      <c r="Q25" s="4"/>
      <c r="S25" s="3"/>
      <c r="T25" s="4" t="s">
        <v>13</v>
      </c>
      <c r="U25" s="4">
        <f t="shared" si="6"/>
        <v>1400</v>
      </c>
      <c r="V25" s="5"/>
      <c r="W25" s="4"/>
    </row>
    <row r="26" spans="1:23">
      <c r="A26" s="3"/>
      <c r="B26" s="4" t="s">
        <v>14</v>
      </c>
      <c r="C26" s="4">
        <f t="shared" si="7"/>
        <v>700</v>
      </c>
      <c r="D26" s="5"/>
      <c r="E26" s="4"/>
      <c r="G26" s="3"/>
      <c r="H26" s="4" t="s">
        <v>14</v>
      </c>
      <c r="I26" s="4">
        <f t="shared" si="4"/>
        <v>600</v>
      </c>
      <c r="J26" s="5"/>
      <c r="K26" s="4"/>
      <c r="M26" s="3"/>
      <c r="N26" s="4" t="s">
        <v>14</v>
      </c>
      <c r="O26" s="4">
        <f t="shared" si="5"/>
        <v>200</v>
      </c>
      <c r="P26" s="5"/>
      <c r="Q26" s="4"/>
      <c r="S26" s="3"/>
      <c r="T26" s="4" t="s">
        <v>14</v>
      </c>
      <c r="U26" s="4">
        <f t="shared" si="6"/>
        <v>400</v>
      </c>
      <c r="V26" s="5"/>
      <c r="W26" s="4"/>
    </row>
    <row r="27" spans="1:23">
      <c r="A27" s="3"/>
      <c r="B27" s="4" t="s">
        <v>15</v>
      </c>
      <c r="C27" s="4">
        <f t="shared" si="7"/>
        <v>1050</v>
      </c>
      <c r="D27" s="5"/>
      <c r="E27" s="4"/>
      <c r="G27" s="3"/>
      <c r="H27" s="4" t="s">
        <v>15</v>
      </c>
      <c r="I27" s="4">
        <f t="shared" si="4"/>
        <v>900</v>
      </c>
      <c r="J27" s="5"/>
      <c r="K27" s="4"/>
      <c r="M27" s="3"/>
      <c r="N27" s="4" t="s">
        <v>15</v>
      </c>
      <c r="O27" s="4">
        <f t="shared" si="5"/>
        <v>300</v>
      </c>
      <c r="P27" s="5"/>
      <c r="Q27" s="4"/>
      <c r="S27" s="3"/>
      <c r="T27" s="4" t="s">
        <v>15</v>
      </c>
      <c r="U27" s="4">
        <f t="shared" si="6"/>
        <v>600</v>
      </c>
      <c r="V27" s="5"/>
      <c r="W27" s="4"/>
    </row>
    <row r="28" spans="1:23">
      <c r="A28" s="3"/>
      <c r="B28" s="4" t="s">
        <v>16</v>
      </c>
      <c r="C28" s="4">
        <f t="shared" si="7"/>
        <v>0</v>
      </c>
      <c r="D28" s="5"/>
      <c r="E28" s="4"/>
      <c r="G28" s="3"/>
      <c r="H28" s="4" t="s">
        <v>16</v>
      </c>
      <c r="I28" s="4">
        <f t="shared" si="4"/>
        <v>0</v>
      </c>
      <c r="J28" s="5"/>
      <c r="K28" s="4"/>
      <c r="M28" s="3"/>
      <c r="N28" s="4" t="s">
        <v>16</v>
      </c>
      <c r="O28" s="4">
        <f t="shared" si="5"/>
        <v>0</v>
      </c>
      <c r="P28" s="5"/>
      <c r="Q28" s="4"/>
      <c r="S28" s="3"/>
      <c r="T28" s="4" t="s">
        <v>16</v>
      </c>
      <c r="U28" s="4">
        <f t="shared" si="6"/>
        <v>0</v>
      </c>
      <c r="V28" s="5"/>
      <c r="W28" s="4"/>
    </row>
    <row r="29" spans="1:23">
      <c r="A29" s="3"/>
      <c r="B29" s="4" t="s">
        <v>18</v>
      </c>
      <c r="C29" s="4">
        <f t="shared" si="7"/>
        <v>300</v>
      </c>
      <c r="D29" s="5"/>
      <c r="E29" s="4"/>
      <c r="G29" s="3"/>
      <c r="H29" s="4" t="s">
        <v>18</v>
      </c>
      <c r="I29" s="4">
        <f t="shared" si="4"/>
        <v>300</v>
      </c>
      <c r="J29" s="5"/>
      <c r="K29" s="4"/>
      <c r="M29" s="3"/>
      <c r="N29" s="4" t="s">
        <v>18</v>
      </c>
      <c r="O29" s="4">
        <f t="shared" si="5"/>
        <v>300</v>
      </c>
      <c r="P29" s="5"/>
      <c r="Q29" s="4"/>
      <c r="S29" s="3"/>
      <c r="T29" s="4" t="s">
        <v>18</v>
      </c>
      <c r="U29" s="4">
        <f t="shared" si="6"/>
        <v>300</v>
      </c>
      <c r="V29" s="5"/>
      <c r="W29" s="4"/>
    </row>
    <row r="30" spans="1:23">
      <c r="A30" s="3"/>
      <c r="B30" s="4" t="s">
        <v>19</v>
      </c>
      <c r="C30" s="4">
        <f t="shared" si="7"/>
        <v>0</v>
      </c>
      <c r="D30" s="5"/>
      <c r="E30" s="4"/>
      <c r="G30" s="3"/>
      <c r="H30" s="4" t="s">
        <v>19</v>
      </c>
      <c r="I30" s="4">
        <f t="shared" si="4"/>
        <v>0</v>
      </c>
      <c r="J30" s="5"/>
      <c r="K30" s="4"/>
      <c r="M30" s="3"/>
      <c r="N30" s="4" t="s">
        <v>19</v>
      </c>
      <c r="O30" s="4">
        <f t="shared" si="5"/>
        <v>0</v>
      </c>
      <c r="P30" s="5"/>
      <c r="Q30" s="4"/>
      <c r="S30" s="3"/>
      <c r="T30" s="4" t="s">
        <v>19</v>
      </c>
      <c r="U30" s="4">
        <f t="shared" si="6"/>
        <v>0</v>
      </c>
      <c r="V30" s="5"/>
      <c r="W30" s="4"/>
    </row>
    <row r="31" spans="1:23">
      <c r="A31" s="3" t="s">
        <v>20</v>
      </c>
      <c r="B31" s="3"/>
      <c r="C31" s="4">
        <f>SUM(C23:C30)</f>
        <v>49500</v>
      </c>
      <c r="D31" s="5"/>
      <c r="E31" s="4"/>
      <c r="G31" s="3" t="s">
        <v>20</v>
      </c>
      <c r="H31" s="3"/>
      <c r="I31" s="4">
        <f>SUM(I23:I30)</f>
        <v>43900</v>
      </c>
      <c r="J31" s="5"/>
      <c r="K31" s="4"/>
      <c r="M31" s="3" t="s">
        <v>20</v>
      </c>
      <c r="N31" s="3"/>
      <c r="O31" s="4">
        <f>SUM(O23:O30)</f>
        <v>21500</v>
      </c>
      <c r="P31" s="5"/>
      <c r="Q31" s="4"/>
      <c r="S31" s="3" t="s">
        <v>20</v>
      </c>
      <c r="T31" s="3"/>
      <c r="U31" s="4">
        <f>SUM(U23:U30)</f>
        <v>32700</v>
      </c>
      <c r="V31" s="5"/>
      <c r="W31" s="4"/>
    </row>
  </sheetData>
  <sheetProtection formatCells="0" insertHyperlinks="0" autoFilter="0"/>
  <mergeCells count="32">
    <mergeCell ref="A13:B13"/>
    <mergeCell ref="G13:H13"/>
    <mergeCell ref="M13:N13"/>
    <mergeCell ref="S13:T13"/>
    <mergeCell ref="A22:B22"/>
    <mergeCell ref="G22:H22"/>
    <mergeCell ref="M22:N22"/>
    <mergeCell ref="S22:T22"/>
    <mergeCell ref="A31:B31"/>
    <mergeCell ref="G31:H31"/>
    <mergeCell ref="M31:N31"/>
    <mergeCell ref="S31:T31"/>
    <mergeCell ref="A3:A4"/>
    <mergeCell ref="A5:A12"/>
    <mergeCell ref="A14:A21"/>
    <mergeCell ref="A23:A30"/>
    <mergeCell ref="G3:G4"/>
    <mergeCell ref="G5:G12"/>
    <mergeCell ref="G14:G21"/>
    <mergeCell ref="G23:G30"/>
    <mergeCell ref="M3:M4"/>
    <mergeCell ref="M5:M12"/>
    <mergeCell ref="M14:M21"/>
    <mergeCell ref="M23:M30"/>
    <mergeCell ref="S3:S4"/>
    <mergeCell ref="S5:S12"/>
    <mergeCell ref="S14:S21"/>
    <mergeCell ref="S23:S30"/>
    <mergeCell ref="A1:E2"/>
    <mergeCell ref="G1:K2"/>
    <mergeCell ref="M1:Q2"/>
    <mergeCell ref="S1:W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31"/>
  <sheetViews>
    <sheetView zoomScale="115" zoomScaleNormal="115" topLeftCell="J1" workbookViewId="0">
      <selection activeCell="AO20" sqref="AO20"/>
    </sheetView>
  </sheetViews>
  <sheetFormatPr defaultColWidth="9" defaultRowHeight="14.4"/>
  <cols>
    <col min="1" max="1" width="13.75" customWidth="1"/>
    <col min="2" max="2" width="6.12962962962963" customWidth="1"/>
    <col min="3" max="3" width="15" customWidth="1"/>
    <col min="4" max="4" width="8.87962962962963" style="1" customWidth="1"/>
    <col min="5" max="5" width="21.25" customWidth="1"/>
    <col min="7" max="7" width="13.75" customWidth="1"/>
    <col min="8" max="9" width="15" customWidth="1"/>
    <col min="10" max="10" width="7" style="1" customWidth="1"/>
    <col min="11" max="11" width="22.3796296296296" customWidth="1"/>
    <col min="13" max="13" width="13.75" customWidth="1"/>
    <col min="14" max="14" width="6.12962962962963" customWidth="1"/>
    <col min="15" max="15" width="15" customWidth="1"/>
    <col min="16" max="16" width="8.87962962962963" style="1" customWidth="1"/>
    <col min="17" max="17" width="21.25" customWidth="1"/>
    <col min="19" max="19" width="13.75" customWidth="1"/>
    <col min="20" max="21" width="8.87962962962963" customWidth="1"/>
    <col min="22" max="22" width="7" style="1" customWidth="1"/>
    <col min="23" max="23" width="22.3796296296296" customWidth="1"/>
    <col min="25" max="25" width="13.75" customWidth="1"/>
    <col min="26" max="26" width="6.12962962962963" customWidth="1"/>
    <col min="27" max="27" width="15" customWidth="1"/>
    <col min="28" max="28" width="8.87962962962963" style="1" customWidth="1"/>
    <col min="29" max="29" width="21.25" customWidth="1"/>
    <col min="31" max="31" width="13.75" customWidth="1"/>
    <col min="32" max="32" width="6.12962962962963" customWidth="1"/>
    <col min="33" max="33" width="10.8796296296296" customWidth="1"/>
    <col min="34" max="34" width="8.87962962962963" style="1" customWidth="1"/>
    <col min="35" max="35" width="21.25" customWidth="1"/>
    <col min="37" max="37" width="15" customWidth="1"/>
    <col min="38" max="38" width="10.8796296296296" customWidth="1"/>
    <col min="39" max="39" width="8.87962962962963" customWidth="1"/>
    <col min="40" max="40" width="8.37962962962963" style="1" customWidth="1"/>
    <col min="41" max="41" width="25.3796296296296" customWidth="1"/>
    <col min="43" max="43" width="17.1296296296296" customWidth="1"/>
    <col min="44" max="44" width="7" customWidth="1"/>
    <col min="45" max="45" width="15" customWidth="1"/>
    <col min="46" max="46" width="8.37962962962963" style="1" customWidth="1"/>
    <col min="47" max="47" width="27.5" customWidth="1"/>
    <col min="49" max="49" width="17.1296296296296" customWidth="1"/>
    <col min="50" max="50" width="5.12962962962963" customWidth="1"/>
    <col min="51" max="51" width="15" customWidth="1"/>
    <col min="52" max="52" width="8.37962962962963" style="1" customWidth="1"/>
    <col min="53" max="53" width="27.5" customWidth="1"/>
  </cols>
  <sheetData>
    <row r="1" spans="1:53">
      <c r="A1" s="2" t="s">
        <v>23</v>
      </c>
      <c r="B1" s="2"/>
      <c r="C1" s="2"/>
      <c r="D1" s="2"/>
      <c r="E1" s="2"/>
      <c r="G1" s="2" t="s">
        <v>24</v>
      </c>
      <c r="H1" s="2"/>
      <c r="I1" s="2"/>
      <c r="J1" s="2"/>
      <c r="K1" s="2"/>
      <c r="M1" s="2" t="s">
        <v>25</v>
      </c>
      <c r="N1" s="2"/>
      <c r="O1" s="2"/>
      <c r="P1" s="2"/>
      <c r="Q1" s="2"/>
      <c r="S1" s="2" t="s">
        <v>26</v>
      </c>
      <c r="T1" s="2"/>
      <c r="U1" s="2"/>
      <c r="V1" s="2"/>
      <c r="W1" s="2"/>
      <c r="Y1" s="2" t="s">
        <v>27</v>
      </c>
      <c r="Z1" s="2"/>
      <c r="AA1" s="2"/>
      <c r="AB1" s="2"/>
      <c r="AC1" s="2"/>
      <c r="AE1" s="2" t="s">
        <v>28</v>
      </c>
      <c r="AF1" s="2"/>
      <c r="AG1" s="2"/>
      <c r="AH1" s="2"/>
      <c r="AI1" s="2"/>
      <c r="AK1" s="2" t="s">
        <v>29</v>
      </c>
      <c r="AL1" s="2"/>
      <c r="AM1" s="2"/>
      <c r="AN1" s="2"/>
      <c r="AO1" s="2"/>
      <c r="AQ1" s="2" t="s">
        <v>30</v>
      </c>
      <c r="AR1" s="2"/>
      <c r="AS1" s="2"/>
      <c r="AT1" s="2"/>
      <c r="AU1" s="2"/>
      <c r="AW1" s="2" t="s">
        <v>31</v>
      </c>
      <c r="AX1" s="2"/>
      <c r="AY1" s="2"/>
      <c r="AZ1" s="2"/>
      <c r="BA1" s="2"/>
    </row>
    <row r="2" spans="1:53">
      <c r="A2" s="2"/>
      <c r="B2" s="2"/>
      <c r="C2" s="2"/>
      <c r="D2" s="2"/>
      <c r="E2" s="2"/>
      <c r="G2" s="2"/>
      <c r="H2" s="2"/>
      <c r="I2" s="2"/>
      <c r="J2" s="2"/>
      <c r="K2" s="2"/>
      <c r="M2" s="2"/>
      <c r="N2" s="2"/>
      <c r="O2" s="2"/>
      <c r="P2" s="2"/>
      <c r="Q2" s="2"/>
      <c r="S2" s="2"/>
      <c r="T2" s="2"/>
      <c r="U2" s="2"/>
      <c r="V2" s="2"/>
      <c r="W2" s="2"/>
      <c r="Y2" s="2"/>
      <c r="Z2" s="2"/>
      <c r="AA2" s="2"/>
      <c r="AB2" s="2"/>
      <c r="AC2" s="2"/>
      <c r="AE2" s="2"/>
      <c r="AF2" s="2"/>
      <c r="AG2" s="2"/>
      <c r="AH2" s="2"/>
      <c r="AI2" s="2"/>
      <c r="AK2" s="2"/>
      <c r="AL2" s="2"/>
      <c r="AM2" s="2"/>
      <c r="AN2" s="2"/>
      <c r="AO2" s="2"/>
      <c r="AQ2" s="2"/>
      <c r="AR2" s="2"/>
      <c r="AS2" s="2"/>
      <c r="AT2" s="2"/>
      <c r="AU2" s="2"/>
      <c r="AW2" s="2"/>
      <c r="AX2" s="2"/>
      <c r="AY2" s="2"/>
      <c r="AZ2" s="2"/>
      <c r="BA2" s="2"/>
    </row>
    <row r="3" spans="1:53">
      <c r="A3" s="3" t="s">
        <v>4</v>
      </c>
      <c r="B3" s="4" t="s">
        <v>5</v>
      </c>
      <c r="C3" s="4" t="s">
        <v>32</v>
      </c>
      <c r="D3" s="5" t="s">
        <v>33</v>
      </c>
      <c r="E3" s="4" t="s">
        <v>34</v>
      </c>
      <c r="G3" s="3" t="s">
        <v>4</v>
      </c>
      <c r="H3" s="4" t="s">
        <v>5</v>
      </c>
      <c r="I3" s="4" t="s">
        <v>35</v>
      </c>
      <c r="J3" s="5" t="s">
        <v>36</v>
      </c>
      <c r="K3" s="4" t="s">
        <v>34</v>
      </c>
      <c r="M3" s="3" t="s">
        <v>4</v>
      </c>
      <c r="N3" s="4" t="s">
        <v>5</v>
      </c>
      <c r="O3" s="4" t="s">
        <v>37</v>
      </c>
      <c r="P3" s="5" t="s">
        <v>33</v>
      </c>
      <c r="Q3" s="4" t="s">
        <v>34</v>
      </c>
      <c r="S3" s="3" t="s">
        <v>4</v>
      </c>
      <c r="T3" s="4" t="s">
        <v>5</v>
      </c>
      <c r="U3" s="4" t="s">
        <v>38</v>
      </c>
      <c r="V3" s="5" t="s">
        <v>36</v>
      </c>
      <c r="W3" s="4" t="s">
        <v>34</v>
      </c>
      <c r="Y3" s="3" t="s">
        <v>4</v>
      </c>
      <c r="Z3" s="4" t="s">
        <v>5</v>
      </c>
      <c r="AA3" s="4" t="s">
        <v>39</v>
      </c>
      <c r="AB3" s="5" t="s">
        <v>33</v>
      </c>
      <c r="AC3" s="4" t="s">
        <v>34</v>
      </c>
      <c r="AE3" s="3" t="s">
        <v>4</v>
      </c>
      <c r="AF3" s="4" t="s">
        <v>5</v>
      </c>
      <c r="AG3" s="4" t="s">
        <v>40</v>
      </c>
      <c r="AH3" s="5" t="s">
        <v>33</v>
      </c>
      <c r="AI3" s="4" t="s">
        <v>34</v>
      </c>
      <c r="AK3" s="3" t="s">
        <v>4</v>
      </c>
      <c r="AL3" s="4" t="s">
        <v>5</v>
      </c>
      <c r="AM3" s="4" t="s">
        <v>41</v>
      </c>
      <c r="AN3" s="5" t="s">
        <v>42</v>
      </c>
      <c r="AO3" s="4" t="s">
        <v>34</v>
      </c>
      <c r="AQ3" s="3" t="s">
        <v>4</v>
      </c>
      <c r="AR3" s="4" t="s">
        <v>5</v>
      </c>
      <c r="AS3" s="4" t="s">
        <v>43</v>
      </c>
      <c r="AT3" s="5" t="s">
        <v>42</v>
      </c>
      <c r="AU3" s="4" t="s">
        <v>34</v>
      </c>
      <c r="AW3" s="3" t="s">
        <v>4</v>
      </c>
      <c r="AX3" s="4" t="s">
        <v>5</v>
      </c>
      <c r="AY3" s="4" t="s">
        <v>44</v>
      </c>
      <c r="AZ3" s="5" t="s">
        <v>42</v>
      </c>
      <c r="BA3" s="4" t="s">
        <v>34</v>
      </c>
    </row>
    <row r="4" spans="1:53">
      <c r="A4" s="3"/>
      <c r="B4" s="4" t="s">
        <v>8</v>
      </c>
      <c r="C4" s="6">
        <v>1000000</v>
      </c>
      <c r="D4" s="5"/>
      <c r="E4" s="4" t="s">
        <v>45</v>
      </c>
      <c r="G4" s="3"/>
      <c r="H4" s="4" t="s">
        <v>8</v>
      </c>
      <c r="I4" s="6">
        <v>1000000</v>
      </c>
      <c r="J4" s="5"/>
      <c r="K4" s="4" t="s">
        <v>46</v>
      </c>
      <c r="M4" s="3"/>
      <c r="N4" s="4" t="s">
        <v>8</v>
      </c>
      <c r="O4" s="6">
        <v>1000000</v>
      </c>
      <c r="P4" s="5"/>
      <c r="Q4" s="4" t="s">
        <v>45</v>
      </c>
      <c r="S4" s="3"/>
      <c r="T4" s="4" t="s">
        <v>8</v>
      </c>
      <c r="U4" s="6">
        <v>1000000</v>
      </c>
      <c r="V4" s="5"/>
      <c r="W4" s="4" t="s">
        <v>47</v>
      </c>
      <c r="Y4" s="3"/>
      <c r="Z4" s="4" t="s">
        <v>8</v>
      </c>
      <c r="AA4" s="6">
        <v>1000000</v>
      </c>
      <c r="AB4" s="5"/>
      <c r="AC4" s="4" t="s">
        <v>45</v>
      </c>
      <c r="AE4" s="3"/>
      <c r="AF4" s="4" t="s">
        <v>8</v>
      </c>
      <c r="AG4" s="6">
        <v>1000000</v>
      </c>
      <c r="AH4" s="5"/>
      <c r="AI4" s="4" t="s">
        <v>45</v>
      </c>
      <c r="AK4" s="3"/>
      <c r="AL4" s="4" t="s">
        <v>8</v>
      </c>
      <c r="AM4" s="6">
        <v>1000000</v>
      </c>
      <c r="AN4" s="5"/>
      <c r="AO4" s="4" t="s">
        <v>48</v>
      </c>
      <c r="AQ4" s="3"/>
      <c r="AR4" s="4" t="s">
        <v>8</v>
      </c>
      <c r="AS4" s="6">
        <v>1000000</v>
      </c>
      <c r="AT4" s="5"/>
      <c r="AU4" s="4" t="s">
        <v>49</v>
      </c>
      <c r="AW4" s="3"/>
      <c r="AX4" s="4" t="s">
        <v>8</v>
      </c>
      <c r="AY4" s="6">
        <v>1000000</v>
      </c>
      <c r="AZ4" s="5"/>
      <c r="BA4" s="4" t="s">
        <v>49</v>
      </c>
    </row>
    <row r="5" spans="1:53">
      <c r="A5" s="7" t="s">
        <v>50</v>
      </c>
      <c r="B5" s="4" t="s">
        <v>51</v>
      </c>
      <c r="C5" s="4">
        <f>D5*1000000</f>
        <v>100000</v>
      </c>
      <c r="D5" s="5">
        <v>0.1</v>
      </c>
      <c r="E5" s="4" t="s">
        <v>52</v>
      </c>
      <c r="G5" s="7" t="s">
        <v>53</v>
      </c>
      <c r="H5" s="4" t="str">
        <f>I3</f>
        <v>商品名称：空调</v>
      </c>
      <c r="I5" s="4">
        <f t="shared" ref="I5:I12" si="0">J5*1000000</f>
        <v>0</v>
      </c>
      <c r="J5" s="5"/>
      <c r="K5" s="4" t="s">
        <v>54</v>
      </c>
      <c r="M5" s="7" t="s">
        <v>55</v>
      </c>
      <c r="N5" s="4" t="s">
        <v>51</v>
      </c>
      <c r="O5" s="4">
        <f t="shared" ref="O5:O12" si="1">P5*1000000</f>
        <v>100000</v>
      </c>
      <c r="P5" s="5">
        <v>0.1</v>
      </c>
      <c r="Q5" s="4" t="s">
        <v>52</v>
      </c>
      <c r="S5" s="7" t="s">
        <v>53</v>
      </c>
      <c r="T5" s="4" t="str">
        <f>U3</f>
        <v>销售材料</v>
      </c>
      <c r="U5" s="4">
        <f>V5*1000000</f>
        <v>0</v>
      </c>
      <c r="V5" s="5"/>
      <c r="W5" s="4" t="s">
        <v>56</v>
      </c>
      <c r="Y5" s="7" t="s">
        <v>55</v>
      </c>
      <c r="Z5" s="4" t="s">
        <v>51</v>
      </c>
      <c r="AA5" s="4">
        <f>AB5*1000000</f>
        <v>100000</v>
      </c>
      <c r="AB5" s="5">
        <v>0.1</v>
      </c>
      <c r="AC5" s="4" t="s">
        <v>52</v>
      </c>
      <c r="AE5" s="7" t="s">
        <v>55</v>
      </c>
      <c r="AF5" s="4" t="s">
        <v>51</v>
      </c>
      <c r="AG5" s="4">
        <f>AH5*1000000</f>
        <v>100000</v>
      </c>
      <c r="AH5" s="5">
        <v>0.1</v>
      </c>
      <c r="AI5" s="4" t="s">
        <v>52</v>
      </c>
      <c r="AK5" s="7" t="s">
        <v>57</v>
      </c>
      <c r="AL5" s="4"/>
      <c r="AM5" s="4"/>
      <c r="AN5" s="5"/>
      <c r="AO5" s="4" t="s">
        <v>58</v>
      </c>
      <c r="AQ5" s="7" t="s">
        <v>59</v>
      </c>
      <c r="AR5" s="4"/>
      <c r="AS5" s="4"/>
      <c r="AT5" s="5"/>
      <c r="AU5" s="4"/>
      <c r="AW5" s="7" t="s">
        <v>60</v>
      </c>
      <c r="AX5" s="4"/>
      <c r="AY5" s="4"/>
      <c r="AZ5" s="5"/>
      <c r="BA5" s="4"/>
    </row>
    <row r="6" spans="1:53">
      <c r="A6" s="3"/>
      <c r="B6" s="4" t="s">
        <v>61</v>
      </c>
      <c r="C6" s="4">
        <f t="shared" ref="C5:C12" si="2">D6*1000000</f>
        <v>150000</v>
      </c>
      <c r="D6" s="5">
        <v>0.15</v>
      </c>
      <c r="E6" s="4"/>
      <c r="G6" s="3"/>
      <c r="H6" s="4"/>
      <c r="I6" s="4">
        <f t="shared" si="0"/>
        <v>0</v>
      </c>
      <c r="J6" s="5"/>
      <c r="K6" s="4" t="s">
        <v>62</v>
      </c>
      <c r="M6" s="3"/>
      <c r="N6" s="4" t="s">
        <v>61</v>
      </c>
      <c r="O6" s="4">
        <f t="shared" si="1"/>
        <v>150000</v>
      </c>
      <c r="P6" s="5">
        <v>0.15</v>
      </c>
      <c r="Q6" s="4"/>
      <c r="S6" s="3"/>
      <c r="T6" s="4"/>
      <c r="U6" s="4">
        <f t="shared" ref="U5:U12" si="3">V6*1000000</f>
        <v>0</v>
      </c>
      <c r="V6" s="5"/>
      <c r="W6" s="4"/>
      <c r="Y6" s="3"/>
      <c r="Z6" s="4" t="s">
        <v>61</v>
      </c>
      <c r="AA6" s="4">
        <f t="shared" ref="AA5:AA12" si="4">AB6*1000000</f>
        <v>150000</v>
      </c>
      <c r="AB6" s="5">
        <v>0.15</v>
      </c>
      <c r="AC6" s="4"/>
      <c r="AE6" s="3"/>
      <c r="AF6" s="4" t="s">
        <v>61</v>
      </c>
      <c r="AG6" s="4">
        <f t="shared" ref="AG5:AG12" si="5">AH6*1000000</f>
        <v>150000</v>
      </c>
      <c r="AH6" s="5">
        <v>0.15</v>
      </c>
      <c r="AI6" s="4"/>
      <c r="AK6" s="3"/>
      <c r="AL6" s="4" t="s">
        <v>63</v>
      </c>
      <c r="AM6" s="4">
        <f t="shared" ref="AM5:AM12" si="6">AN6*1000000</f>
        <v>400000</v>
      </c>
      <c r="AN6" s="5">
        <v>0.4</v>
      </c>
      <c r="AO6" s="4"/>
      <c r="AQ6" s="3"/>
      <c r="AR6" s="4" t="s">
        <v>64</v>
      </c>
      <c r="AS6" s="4">
        <f t="shared" ref="AS6:AS12" si="7">AT6*1000000</f>
        <v>500000</v>
      </c>
      <c r="AT6" s="5">
        <v>0.5</v>
      </c>
      <c r="AU6" s="4"/>
      <c r="AW6" s="3"/>
      <c r="AX6" s="4" t="s">
        <v>65</v>
      </c>
      <c r="AY6" s="4">
        <f t="shared" ref="AY6:AY12" si="8">AZ6*1000000</f>
        <v>550000</v>
      </c>
      <c r="AZ6" s="5">
        <v>0.55</v>
      </c>
      <c r="BA6" s="4"/>
    </row>
    <row r="7" spans="1:53">
      <c r="A7" s="3"/>
      <c r="B7" s="4" t="s">
        <v>66</v>
      </c>
      <c r="C7" s="4">
        <f t="shared" si="2"/>
        <v>30000</v>
      </c>
      <c r="D7" s="5">
        <v>0.03</v>
      </c>
      <c r="E7" s="4"/>
      <c r="G7" s="3"/>
      <c r="H7" s="4"/>
      <c r="I7" s="4">
        <f t="shared" si="0"/>
        <v>0</v>
      </c>
      <c r="J7" s="5"/>
      <c r="K7" s="4"/>
      <c r="M7" s="3"/>
      <c r="N7" s="4" t="s">
        <v>66</v>
      </c>
      <c r="O7" s="4">
        <f t="shared" si="1"/>
        <v>60000</v>
      </c>
      <c r="P7" s="5">
        <v>0.06</v>
      </c>
      <c r="Q7" s="4"/>
      <c r="S7" s="3"/>
      <c r="T7" s="4"/>
      <c r="U7" s="4">
        <f t="shared" si="3"/>
        <v>0</v>
      </c>
      <c r="V7" s="5"/>
      <c r="W7" s="4"/>
      <c r="Y7" s="3"/>
      <c r="Z7" s="4" t="s">
        <v>66</v>
      </c>
      <c r="AA7" s="4">
        <f t="shared" si="4"/>
        <v>60000</v>
      </c>
      <c r="AB7" s="5">
        <v>0.06</v>
      </c>
      <c r="AC7" s="4"/>
      <c r="AE7" s="3"/>
      <c r="AF7" s="4" t="s">
        <v>66</v>
      </c>
      <c r="AG7" s="4">
        <f t="shared" si="5"/>
        <v>60000</v>
      </c>
      <c r="AH7" s="5">
        <v>0.06</v>
      </c>
      <c r="AI7" s="4"/>
      <c r="AK7" s="3"/>
      <c r="AL7" s="4" t="s">
        <v>67</v>
      </c>
      <c r="AM7" s="4">
        <f t="shared" si="6"/>
        <v>400000</v>
      </c>
      <c r="AN7" s="5">
        <v>0.4</v>
      </c>
      <c r="AO7" s="4"/>
      <c r="AQ7" s="3"/>
      <c r="AR7" s="4" t="s">
        <v>68</v>
      </c>
      <c r="AS7" s="4">
        <f t="shared" si="7"/>
        <v>50000</v>
      </c>
      <c r="AT7" s="5">
        <v>0.05</v>
      </c>
      <c r="AU7" s="4"/>
      <c r="AW7" s="3"/>
      <c r="AX7" s="4" t="s">
        <v>69</v>
      </c>
      <c r="AY7" s="4">
        <f t="shared" si="8"/>
        <v>50000</v>
      </c>
      <c r="AZ7" s="5">
        <v>0.05</v>
      </c>
      <c r="BA7" s="4"/>
    </row>
    <row r="8" spans="1:53">
      <c r="A8" s="3"/>
      <c r="B8" s="4" t="s">
        <v>70</v>
      </c>
      <c r="C8" s="4">
        <f t="shared" si="2"/>
        <v>50000</v>
      </c>
      <c r="D8" s="5">
        <v>0.05</v>
      </c>
      <c r="E8" s="4"/>
      <c r="G8" s="3"/>
      <c r="H8" s="4"/>
      <c r="I8" s="4">
        <f t="shared" si="0"/>
        <v>0</v>
      </c>
      <c r="J8" s="5"/>
      <c r="K8" s="4"/>
      <c r="M8" s="3"/>
      <c r="N8" s="4" t="s">
        <v>70</v>
      </c>
      <c r="O8" s="4">
        <f t="shared" si="1"/>
        <v>50000</v>
      </c>
      <c r="P8" s="5">
        <v>0.05</v>
      </c>
      <c r="Q8" s="4"/>
      <c r="S8" s="3"/>
      <c r="T8" s="4"/>
      <c r="U8" s="4">
        <f t="shared" si="3"/>
        <v>0</v>
      </c>
      <c r="V8" s="5"/>
      <c r="W8" s="4"/>
      <c r="Y8" s="3"/>
      <c r="Z8" s="4" t="s">
        <v>70</v>
      </c>
      <c r="AA8" s="4">
        <f t="shared" si="4"/>
        <v>50000</v>
      </c>
      <c r="AB8" s="5">
        <v>0.05</v>
      </c>
      <c r="AC8" s="4"/>
      <c r="AE8" s="3"/>
      <c r="AF8" s="4" t="s">
        <v>70</v>
      </c>
      <c r="AG8" s="4">
        <f t="shared" si="5"/>
        <v>50000</v>
      </c>
      <c r="AH8" s="5">
        <v>0.05</v>
      </c>
      <c r="AI8" s="4"/>
      <c r="AK8" s="3"/>
      <c r="AL8" s="4" t="s">
        <v>71</v>
      </c>
      <c r="AM8" s="4">
        <f t="shared" si="6"/>
        <v>10000</v>
      </c>
      <c r="AN8" s="5">
        <v>0.01</v>
      </c>
      <c r="AO8" s="4"/>
      <c r="AQ8" s="3"/>
      <c r="AR8" s="4" t="s">
        <v>72</v>
      </c>
      <c r="AS8" s="4">
        <f t="shared" si="7"/>
        <v>10000</v>
      </c>
      <c r="AT8" s="5">
        <v>0.01</v>
      </c>
      <c r="AU8" s="4"/>
      <c r="AW8" s="3"/>
      <c r="AX8" s="4"/>
      <c r="AY8" s="4">
        <f t="shared" si="8"/>
        <v>0</v>
      </c>
      <c r="AZ8" s="5"/>
      <c r="BA8" s="4"/>
    </row>
    <row r="9" spans="1:53">
      <c r="A9" s="3"/>
      <c r="B9" s="4" t="s">
        <v>73</v>
      </c>
      <c r="C9" s="4">
        <f t="shared" si="2"/>
        <v>50000</v>
      </c>
      <c r="D9" s="5">
        <v>0.05</v>
      </c>
      <c r="E9" s="4"/>
      <c r="G9" s="3"/>
      <c r="H9" s="4"/>
      <c r="I9" s="4">
        <f t="shared" si="0"/>
        <v>0</v>
      </c>
      <c r="J9" s="5"/>
      <c r="K9" s="4"/>
      <c r="M9" s="3"/>
      <c r="N9" s="4" t="s">
        <v>73</v>
      </c>
      <c r="O9" s="4">
        <f t="shared" si="1"/>
        <v>50000</v>
      </c>
      <c r="P9" s="5">
        <v>0.05</v>
      </c>
      <c r="Q9" s="4"/>
      <c r="S9" s="3"/>
      <c r="T9" s="4"/>
      <c r="U9" s="4">
        <f t="shared" si="3"/>
        <v>0</v>
      </c>
      <c r="V9" s="5"/>
      <c r="W9" s="4"/>
      <c r="Y9" s="3"/>
      <c r="Z9" s="4" t="s">
        <v>73</v>
      </c>
      <c r="AA9" s="4">
        <f t="shared" si="4"/>
        <v>50000</v>
      </c>
      <c r="AB9" s="5">
        <v>0.05</v>
      </c>
      <c r="AC9" s="4"/>
      <c r="AE9" s="3"/>
      <c r="AF9" s="4" t="s">
        <v>73</v>
      </c>
      <c r="AG9" s="4">
        <f t="shared" si="5"/>
        <v>50000</v>
      </c>
      <c r="AH9" s="5">
        <v>0.05</v>
      </c>
      <c r="AI9" s="4"/>
      <c r="AK9" s="3"/>
      <c r="AL9" s="4" t="s">
        <v>74</v>
      </c>
      <c r="AM9" s="4">
        <f t="shared" si="6"/>
        <v>10000</v>
      </c>
      <c r="AN9" s="5">
        <v>0.01</v>
      </c>
      <c r="AO9" s="4"/>
      <c r="AQ9" s="3"/>
      <c r="AR9" s="4" t="s">
        <v>75</v>
      </c>
      <c r="AS9" s="4">
        <f t="shared" si="7"/>
        <v>40000</v>
      </c>
      <c r="AT9" s="5">
        <v>0.04</v>
      </c>
      <c r="AU9" s="4"/>
      <c r="AW9" s="3"/>
      <c r="AX9" s="4"/>
      <c r="AY9" s="4">
        <f t="shared" si="8"/>
        <v>0</v>
      </c>
      <c r="AZ9" s="5"/>
      <c r="BA9" s="4"/>
    </row>
    <row r="10" spans="1:53">
      <c r="A10" s="3"/>
      <c r="B10" s="4" t="s">
        <v>76</v>
      </c>
      <c r="C10" s="4">
        <f t="shared" si="2"/>
        <v>60000</v>
      </c>
      <c r="D10" s="5">
        <v>0.06</v>
      </c>
      <c r="E10" s="4"/>
      <c r="G10" s="3"/>
      <c r="H10" s="4"/>
      <c r="I10" s="4">
        <f t="shared" si="0"/>
        <v>0</v>
      </c>
      <c r="J10" s="5"/>
      <c r="K10" s="4"/>
      <c r="M10" s="3"/>
      <c r="N10" s="4" t="s">
        <v>76</v>
      </c>
      <c r="O10" s="4">
        <f t="shared" si="1"/>
        <v>60000</v>
      </c>
      <c r="P10" s="5">
        <v>0.06</v>
      </c>
      <c r="Q10" s="4"/>
      <c r="S10" s="3"/>
      <c r="T10" s="4"/>
      <c r="U10" s="4">
        <f t="shared" si="3"/>
        <v>0</v>
      </c>
      <c r="V10" s="5"/>
      <c r="W10" s="4"/>
      <c r="Y10" s="3"/>
      <c r="Z10" s="4" t="s">
        <v>76</v>
      </c>
      <c r="AA10" s="4">
        <f t="shared" si="4"/>
        <v>60000</v>
      </c>
      <c r="AB10" s="5">
        <v>0.06</v>
      </c>
      <c r="AC10" s="4"/>
      <c r="AE10" s="3"/>
      <c r="AF10" s="4" t="s">
        <v>76</v>
      </c>
      <c r="AG10" s="4">
        <f t="shared" si="5"/>
        <v>60000</v>
      </c>
      <c r="AH10" s="5">
        <v>0.06</v>
      </c>
      <c r="AI10" s="4"/>
      <c r="AK10" s="3"/>
      <c r="AL10" s="4" t="s">
        <v>77</v>
      </c>
      <c r="AM10" s="4">
        <f t="shared" si="6"/>
        <v>10000</v>
      </c>
      <c r="AN10" s="5">
        <v>0.01</v>
      </c>
      <c r="AO10" s="4"/>
      <c r="AQ10" s="3"/>
      <c r="AR10" s="4"/>
      <c r="AS10" s="4">
        <f t="shared" si="7"/>
        <v>0</v>
      </c>
      <c r="AT10" s="5"/>
      <c r="AU10" s="4"/>
      <c r="AW10" s="3"/>
      <c r="AX10" s="4"/>
      <c r="AY10" s="4">
        <f t="shared" si="8"/>
        <v>0</v>
      </c>
      <c r="AZ10" s="5"/>
      <c r="BA10" s="4"/>
    </row>
    <row r="11" spans="1:53">
      <c r="A11" s="3"/>
      <c r="B11" s="4" t="s">
        <v>78</v>
      </c>
      <c r="C11" s="4">
        <f t="shared" si="2"/>
        <v>180000</v>
      </c>
      <c r="D11" s="5">
        <v>0.18</v>
      </c>
      <c r="E11" s="4"/>
      <c r="G11" s="3"/>
      <c r="H11" s="4"/>
      <c r="I11" s="4">
        <f t="shared" si="0"/>
        <v>0</v>
      </c>
      <c r="J11" s="5"/>
      <c r="K11" s="4"/>
      <c r="M11" s="3"/>
      <c r="N11" s="4" t="s">
        <v>78</v>
      </c>
      <c r="O11" s="4">
        <f t="shared" si="1"/>
        <v>20000</v>
      </c>
      <c r="P11" s="5">
        <v>0.02</v>
      </c>
      <c r="Q11" s="4"/>
      <c r="S11" s="3"/>
      <c r="T11" s="4"/>
      <c r="U11" s="4">
        <f t="shared" si="3"/>
        <v>0</v>
      </c>
      <c r="V11" s="5"/>
      <c r="W11" s="4"/>
      <c r="Y11" s="3"/>
      <c r="Z11" s="4" t="s">
        <v>78</v>
      </c>
      <c r="AA11" s="4">
        <f t="shared" si="4"/>
        <v>20000</v>
      </c>
      <c r="AB11" s="5">
        <v>0.02</v>
      </c>
      <c r="AC11" s="4"/>
      <c r="AE11" s="3"/>
      <c r="AF11" s="4" t="s">
        <v>78</v>
      </c>
      <c r="AG11" s="4">
        <f t="shared" si="5"/>
        <v>20000</v>
      </c>
      <c r="AH11" s="5">
        <v>0.02</v>
      </c>
      <c r="AI11" s="4"/>
      <c r="AK11" s="3"/>
      <c r="AL11" s="4" t="s">
        <v>79</v>
      </c>
      <c r="AM11" s="4">
        <f t="shared" si="6"/>
        <v>20000</v>
      </c>
      <c r="AN11" s="5">
        <v>0.02</v>
      </c>
      <c r="AO11" s="4"/>
      <c r="AQ11" s="3"/>
      <c r="AR11" s="4"/>
      <c r="AS11" s="4">
        <f t="shared" si="7"/>
        <v>0</v>
      </c>
      <c r="AT11" s="5"/>
      <c r="AU11" s="4"/>
      <c r="AW11" s="3"/>
      <c r="AX11" s="4"/>
      <c r="AY11" s="4">
        <f t="shared" si="8"/>
        <v>0</v>
      </c>
      <c r="AZ11" s="5"/>
      <c r="BA11" s="4"/>
    </row>
    <row r="12" spans="1:53">
      <c r="A12" s="3"/>
      <c r="B12" s="4" t="s">
        <v>80</v>
      </c>
      <c r="C12" s="4">
        <f t="shared" si="2"/>
        <v>220000</v>
      </c>
      <c r="D12" s="5">
        <v>0.22</v>
      </c>
      <c r="E12" s="4"/>
      <c r="G12" s="3"/>
      <c r="H12" s="4"/>
      <c r="I12" s="4">
        <f t="shared" si="0"/>
        <v>0</v>
      </c>
      <c r="J12" s="5"/>
      <c r="K12" s="4"/>
      <c r="M12" s="3"/>
      <c r="N12" s="4" t="s">
        <v>80</v>
      </c>
      <c r="O12" s="4">
        <f t="shared" si="1"/>
        <v>10000</v>
      </c>
      <c r="P12" s="5">
        <v>0.01</v>
      </c>
      <c r="Q12" s="4"/>
      <c r="S12" s="3"/>
      <c r="T12" s="4"/>
      <c r="U12" s="4">
        <f t="shared" si="3"/>
        <v>0</v>
      </c>
      <c r="V12" s="5"/>
      <c r="W12" s="4"/>
      <c r="Y12" s="3"/>
      <c r="Z12" s="4" t="s">
        <v>80</v>
      </c>
      <c r="AA12" s="4">
        <f t="shared" si="4"/>
        <v>10000</v>
      </c>
      <c r="AB12" s="5">
        <v>0.01</v>
      </c>
      <c r="AC12" s="4"/>
      <c r="AE12" s="3"/>
      <c r="AF12" s="4" t="s">
        <v>80</v>
      </c>
      <c r="AG12" s="4">
        <f t="shared" si="5"/>
        <v>10000</v>
      </c>
      <c r="AH12" s="5">
        <v>0.01</v>
      </c>
      <c r="AI12" s="4"/>
      <c r="AK12" s="3"/>
      <c r="AL12" s="4" t="s">
        <v>81</v>
      </c>
      <c r="AM12" s="4">
        <f t="shared" si="6"/>
        <v>50000</v>
      </c>
      <c r="AN12" s="5">
        <v>0.05</v>
      </c>
      <c r="AO12" s="4"/>
      <c r="AQ12" s="3"/>
      <c r="AR12" s="4"/>
      <c r="AS12" s="4">
        <f t="shared" si="7"/>
        <v>0</v>
      </c>
      <c r="AT12" s="5"/>
      <c r="AU12" s="4"/>
      <c r="AW12" s="3"/>
      <c r="AX12" s="4"/>
      <c r="AY12" s="4">
        <f t="shared" si="8"/>
        <v>0</v>
      </c>
      <c r="AZ12" s="5"/>
      <c r="BA12" s="4"/>
    </row>
    <row r="13" spans="1:53">
      <c r="A13" s="3" t="s">
        <v>20</v>
      </c>
      <c r="B13" s="3"/>
      <c r="C13" s="4">
        <f>SUM(C5:C12)</f>
        <v>840000</v>
      </c>
      <c r="D13" s="5">
        <f>SUM(D5:D12)</f>
        <v>0.84</v>
      </c>
      <c r="E13" s="4"/>
      <c r="G13" s="3" t="s">
        <v>20</v>
      </c>
      <c r="H13" s="3"/>
      <c r="I13" s="4">
        <f>SUM(I5:I12)</f>
        <v>0</v>
      </c>
      <c r="J13" s="5"/>
      <c r="K13" s="4"/>
      <c r="M13" s="3" t="s">
        <v>20</v>
      </c>
      <c r="N13" s="3"/>
      <c r="O13" s="4">
        <f>SUM(O5:O12)</f>
        <v>500000</v>
      </c>
      <c r="P13" s="5">
        <f>SUM(P5:P12)</f>
        <v>0.5</v>
      </c>
      <c r="Q13" s="4"/>
      <c r="S13" s="3" t="s">
        <v>20</v>
      </c>
      <c r="T13" s="3"/>
      <c r="U13" s="4">
        <f>SUM(U5:U12)</f>
        <v>0</v>
      </c>
      <c r="V13" s="5"/>
      <c r="W13" s="4"/>
      <c r="Y13" s="3" t="s">
        <v>20</v>
      </c>
      <c r="Z13" s="3"/>
      <c r="AA13" s="4">
        <f>SUM(AA5:AA12)</f>
        <v>500000</v>
      </c>
      <c r="AB13" s="5">
        <f>SUM(AB5:AB12)</f>
        <v>0.5</v>
      </c>
      <c r="AC13" s="4"/>
      <c r="AE13" s="3" t="s">
        <v>20</v>
      </c>
      <c r="AF13" s="3"/>
      <c r="AG13" s="4">
        <f>SUM(AG5:AG12)</f>
        <v>500000</v>
      </c>
      <c r="AH13" s="5">
        <f>SUM(AH5:AH12)</f>
        <v>0.5</v>
      </c>
      <c r="AI13" s="4"/>
      <c r="AK13" s="3" t="s">
        <v>20</v>
      </c>
      <c r="AL13" s="3"/>
      <c r="AM13" s="4">
        <f>SUM(AM6:AM12)</f>
        <v>900000</v>
      </c>
      <c r="AN13" s="5">
        <f>SUM(AN6:AN12)</f>
        <v>0.9</v>
      </c>
      <c r="AO13" s="4"/>
      <c r="AQ13" s="3" t="s">
        <v>20</v>
      </c>
      <c r="AR13" s="3"/>
      <c r="AS13" s="4">
        <f>SUM(AS6:AS12)</f>
        <v>600000</v>
      </c>
      <c r="AT13" s="5">
        <f>SUM(AT6:AT12)</f>
        <v>0.6</v>
      </c>
      <c r="AU13" s="4"/>
      <c r="AW13" s="3" t="s">
        <v>20</v>
      </c>
      <c r="AX13" s="3"/>
      <c r="AY13" s="4">
        <f>SUM(AY6:AY12)</f>
        <v>600000</v>
      </c>
      <c r="AZ13" s="5">
        <f>SUM(AZ6:AZ12)</f>
        <v>0.6</v>
      </c>
      <c r="BA13" s="4"/>
    </row>
    <row r="14" spans="1:53">
      <c r="A14" s="3" t="s">
        <v>82</v>
      </c>
      <c r="B14" s="4" t="s">
        <v>51</v>
      </c>
      <c r="C14" s="6"/>
      <c r="D14" s="5"/>
      <c r="E14" s="4"/>
      <c r="G14" s="3" t="s">
        <v>82</v>
      </c>
      <c r="H14" s="4" t="str">
        <f>I3</f>
        <v>商品名称：空调</v>
      </c>
      <c r="I14" s="6"/>
      <c r="J14" s="5"/>
      <c r="K14" s="4"/>
      <c r="M14" s="3" t="s">
        <v>82</v>
      </c>
      <c r="N14" s="4" t="s">
        <v>51</v>
      </c>
      <c r="O14" s="6"/>
      <c r="P14" s="5"/>
      <c r="Q14" s="4"/>
      <c r="S14" s="3" t="s">
        <v>82</v>
      </c>
      <c r="T14" s="4" t="str">
        <f>U3</f>
        <v>销售材料</v>
      </c>
      <c r="U14" s="6"/>
      <c r="V14" s="5"/>
      <c r="W14" s="4"/>
      <c r="Y14" s="3" t="s">
        <v>82</v>
      </c>
      <c r="Z14" s="4" t="s">
        <v>51</v>
      </c>
      <c r="AA14" s="6"/>
      <c r="AB14" s="5"/>
      <c r="AC14" s="4"/>
      <c r="AE14" s="3" t="s">
        <v>82</v>
      </c>
      <c r="AF14" s="4" t="s">
        <v>51</v>
      </c>
      <c r="AG14" s="6"/>
      <c r="AH14" s="5"/>
      <c r="AI14" s="4"/>
      <c r="AK14" s="3" t="s">
        <v>83</v>
      </c>
      <c r="AL14" s="4"/>
      <c r="AM14" s="6"/>
      <c r="AN14" s="5"/>
      <c r="AO14" s="4"/>
      <c r="AQ14" s="3" t="s">
        <v>84</v>
      </c>
      <c r="AR14" s="4"/>
      <c r="AS14" s="6"/>
      <c r="AT14" s="5"/>
      <c r="AU14" s="4"/>
      <c r="AW14" s="3" t="s">
        <v>85</v>
      </c>
      <c r="AX14" s="4"/>
      <c r="AY14" s="6"/>
      <c r="AZ14" s="5"/>
      <c r="BA14" s="4"/>
    </row>
    <row r="15" spans="1:53">
      <c r="A15" s="3"/>
      <c r="B15" s="4" t="s">
        <v>61</v>
      </c>
      <c r="C15" s="6"/>
      <c r="D15" s="5"/>
      <c r="E15" s="4"/>
      <c r="G15" s="3"/>
      <c r="H15" s="4"/>
      <c r="I15" s="6"/>
      <c r="J15" s="5"/>
      <c r="K15" s="4"/>
      <c r="M15" s="3"/>
      <c r="N15" s="4" t="s">
        <v>61</v>
      </c>
      <c r="O15" s="6"/>
      <c r="P15" s="5"/>
      <c r="Q15" s="4"/>
      <c r="S15" s="3"/>
      <c r="T15" s="4"/>
      <c r="U15" s="6"/>
      <c r="V15" s="5"/>
      <c r="W15" s="4"/>
      <c r="Y15" s="3"/>
      <c r="Z15" s="4" t="s">
        <v>61</v>
      </c>
      <c r="AA15" s="6"/>
      <c r="AB15" s="5"/>
      <c r="AC15" s="4"/>
      <c r="AE15" s="3"/>
      <c r="AF15" s="4" t="s">
        <v>61</v>
      </c>
      <c r="AG15" s="6"/>
      <c r="AH15" s="5"/>
      <c r="AI15" s="4"/>
      <c r="AK15" s="3"/>
      <c r="AL15" s="4" t="s">
        <v>63</v>
      </c>
      <c r="AM15" s="6"/>
      <c r="AN15" s="5"/>
      <c r="AO15" s="4"/>
      <c r="AQ15" s="3"/>
      <c r="AR15" s="4"/>
      <c r="AS15" s="6"/>
      <c r="AT15" s="5"/>
      <c r="AU15" s="4"/>
      <c r="AW15" s="3"/>
      <c r="AX15" s="4"/>
      <c r="AY15" s="6"/>
      <c r="AZ15" s="5"/>
      <c r="BA15" s="4"/>
    </row>
    <row r="16" spans="1:53">
      <c r="A16" s="3"/>
      <c r="B16" s="4" t="s">
        <v>66</v>
      </c>
      <c r="C16" s="6"/>
      <c r="D16" s="5"/>
      <c r="E16" s="4"/>
      <c r="G16" s="3"/>
      <c r="H16" s="4"/>
      <c r="I16" s="6"/>
      <c r="J16" s="5"/>
      <c r="K16" s="4"/>
      <c r="M16" s="3"/>
      <c r="N16" s="4" t="s">
        <v>66</v>
      </c>
      <c r="O16" s="6"/>
      <c r="P16" s="5"/>
      <c r="Q16" s="4"/>
      <c r="S16" s="3"/>
      <c r="T16" s="4"/>
      <c r="U16" s="6"/>
      <c r="V16" s="5"/>
      <c r="W16" s="4"/>
      <c r="Y16" s="3"/>
      <c r="Z16" s="4" t="s">
        <v>66</v>
      </c>
      <c r="AA16" s="6"/>
      <c r="AB16" s="5"/>
      <c r="AC16" s="4"/>
      <c r="AE16" s="3"/>
      <c r="AF16" s="4" t="s">
        <v>66</v>
      </c>
      <c r="AG16" s="6"/>
      <c r="AH16" s="5"/>
      <c r="AI16" s="4"/>
      <c r="AK16" s="3"/>
      <c r="AL16" s="4" t="s">
        <v>67</v>
      </c>
      <c r="AM16" s="6"/>
      <c r="AN16" s="5"/>
      <c r="AO16" s="4"/>
      <c r="AQ16" s="3"/>
      <c r="AR16" s="4"/>
      <c r="AS16" s="6"/>
      <c r="AT16" s="5"/>
      <c r="AU16" s="4"/>
      <c r="AW16" s="3"/>
      <c r="AX16" s="4"/>
      <c r="AY16" s="6"/>
      <c r="AZ16" s="5"/>
      <c r="BA16" s="4"/>
    </row>
    <row r="17" spans="1:53">
      <c r="A17" s="3"/>
      <c r="B17" s="4" t="s">
        <v>70</v>
      </c>
      <c r="C17" s="6"/>
      <c r="D17" s="5"/>
      <c r="E17" s="4"/>
      <c r="G17" s="3"/>
      <c r="H17" s="4"/>
      <c r="I17" s="6"/>
      <c r="J17" s="5"/>
      <c r="K17" s="4"/>
      <c r="M17" s="3"/>
      <c r="N17" s="4" t="s">
        <v>70</v>
      </c>
      <c r="O17" s="6"/>
      <c r="P17" s="5"/>
      <c r="Q17" s="4"/>
      <c r="S17" s="3"/>
      <c r="T17" s="4"/>
      <c r="U17" s="6"/>
      <c r="V17" s="5"/>
      <c r="W17" s="4"/>
      <c r="Y17" s="3"/>
      <c r="Z17" s="4" t="s">
        <v>70</v>
      </c>
      <c r="AA17" s="6"/>
      <c r="AB17" s="5"/>
      <c r="AC17" s="4"/>
      <c r="AE17" s="3"/>
      <c r="AF17" s="4" t="s">
        <v>70</v>
      </c>
      <c r="AG17" s="6"/>
      <c r="AH17" s="5"/>
      <c r="AI17" s="4"/>
      <c r="AK17" s="3"/>
      <c r="AL17" s="4" t="s">
        <v>71</v>
      </c>
      <c r="AM17" s="6"/>
      <c r="AN17" s="5"/>
      <c r="AO17" s="4"/>
      <c r="AQ17" s="3"/>
      <c r="AR17" s="4"/>
      <c r="AS17" s="6"/>
      <c r="AT17" s="5"/>
      <c r="AU17" s="4"/>
      <c r="AW17" s="3"/>
      <c r="AX17" s="4"/>
      <c r="AY17" s="6"/>
      <c r="AZ17" s="5"/>
      <c r="BA17" s="4"/>
    </row>
    <row r="18" spans="1:53">
      <c r="A18" s="3"/>
      <c r="B18" s="4" t="s">
        <v>73</v>
      </c>
      <c r="C18" s="6"/>
      <c r="D18" s="5"/>
      <c r="E18" s="4"/>
      <c r="G18" s="3"/>
      <c r="H18" s="4"/>
      <c r="I18" s="6"/>
      <c r="J18" s="5"/>
      <c r="K18" s="4"/>
      <c r="M18" s="3"/>
      <c r="N18" s="4" t="s">
        <v>73</v>
      </c>
      <c r="O18" s="6"/>
      <c r="P18" s="5"/>
      <c r="Q18" s="4"/>
      <c r="S18" s="3"/>
      <c r="T18" s="4"/>
      <c r="U18" s="6"/>
      <c r="V18" s="5"/>
      <c r="W18" s="4"/>
      <c r="Y18" s="3"/>
      <c r="Z18" s="4" t="s">
        <v>73</v>
      </c>
      <c r="AA18" s="6"/>
      <c r="AB18" s="5"/>
      <c r="AC18" s="4"/>
      <c r="AE18" s="3"/>
      <c r="AF18" s="4" t="s">
        <v>73</v>
      </c>
      <c r="AG18" s="6"/>
      <c r="AH18" s="5"/>
      <c r="AI18" s="4"/>
      <c r="AK18" s="3"/>
      <c r="AL18" s="4" t="s">
        <v>74</v>
      </c>
      <c r="AM18" s="6"/>
      <c r="AN18" s="5"/>
      <c r="AO18" s="4"/>
      <c r="AQ18" s="3"/>
      <c r="AR18" s="4"/>
      <c r="AS18" s="6"/>
      <c r="AT18" s="5"/>
      <c r="AU18" s="4"/>
      <c r="AW18" s="3"/>
      <c r="AX18" s="4"/>
      <c r="AY18" s="6"/>
      <c r="AZ18" s="5"/>
      <c r="BA18" s="4"/>
    </row>
    <row r="19" spans="1:53">
      <c r="A19" s="3"/>
      <c r="B19" s="4" t="s">
        <v>76</v>
      </c>
      <c r="C19" s="6"/>
      <c r="D19" s="5"/>
      <c r="E19" s="4"/>
      <c r="G19" s="3"/>
      <c r="H19" s="4"/>
      <c r="I19" s="6"/>
      <c r="J19" s="5"/>
      <c r="K19" s="4"/>
      <c r="M19" s="3"/>
      <c r="N19" s="4" t="s">
        <v>76</v>
      </c>
      <c r="O19" s="6"/>
      <c r="P19" s="5"/>
      <c r="Q19" s="4"/>
      <c r="S19" s="3"/>
      <c r="T19" s="4"/>
      <c r="U19" s="6"/>
      <c r="V19" s="5"/>
      <c r="W19" s="4"/>
      <c r="Y19" s="3"/>
      <c r="Z19" s="4" t="s">
        <v>76</v>
      </c>
      <c r="AA19" s="6"/>
      <c r="AB19" s="5"/>
      <c r="AC19" s="4"/>
      <c r="AE19" s="3"/>
      <c r="AF19" s="4" t="s">
        <v>76</v>
      </c>
      <c r="AG19" s="6"/>
      <c r="AH19" s="5"/>
      <c r="AI19" s="4"/>
      <c r="AK19" s="3"/>
      <c r="AL19" s="4" t="s">
        <v>77</v>
      </c>
      <c r="AM19" s="6"/>
      <c r="AN19" s="5"/>
      <c r="AO19" s="4"/>
      <c r="AQ19" s="3"/>
      <c r="AR19" s="4"/>
      <c r="AS19" s="6"/>
      <c r="AT19" s="5"/>
      <c r="AU19" s="4"/>
      <c r="AW19" s="3"/>
      <c r="AX19" s="4"/>
      <c r="AY19" s="6"/>
      <c r="AZ19" s="5"/>
      <c r="BA19" s="4"/>
    </row>
    <row r="20" spans="1:53">
      <c r="A20" s="3"/>
      <c r="B20" s="4" t="s">
        <v>78</v>
      </c>
      <c r="C20" s="6"/>
      <c r="D20" s="5"/>
      <c r="E20" s="4"/>
      <c r="G20" s="3"/>
      <c r="H20" s="4"/>
      <c r="I20" s="6"/>
      <c r="J20" s="5"/>
      <c r="K20" s="4"/>
      <c r="M20" s="3"/>
      <c r="N20" s="4" t="s">
        <v>78</v>
      </c>
      <c r="O20" s="6"/>
      <c r="P20" s="5"/>
      <c r="Q20" s="4"/>
      <c r="S20" s="3"/>
      <c r="T20" s="4"/>
      <c r="U20" s="6"/>
      <c r="V20" s="5"/>
      <c r="W20" s="4"/>
      <c r="Y20" s="3"/>
      <c r="Z20" s="4" t="s">
        <v>78</v>
      </c>
      <c r="AA20" s="6"/>
      <c r="AB20" s="5"/>
      <c r="AC20" s="4"/>
      <c r="AE20" s="3"/>
      <c r="AF20" s="4" t="s">
        <v>78</v>
      </c>
      <c r="AG20" s="6"/>
      <c r="AH20" s="5"/>
      <c r="AI20" s="4"/>
      <c r="AK20" s="3"/>
      <c r="AL20" s="4" t="s">
        <v>79</v>
      </c>
      <c r="AM20" s="6"/>
      <c r="AN20" s="5"/>
      <c r="AO20" s="4"/>
      <c r="AQ20" s="3"/>
      <c r="AR20" s="4"/>
      <c r="AS20" s="6"/>
      <c r="AT20" s="5"/>
      <c r="AU20" s="4"/>
      <c r="AW20" s="3"/>
      <c r="AX20" s="4"/>
      <c r="AY20" s="6"/>
      <c r="AZ20" s="5"/>
      <c r="BA20" s="4"/>
    </row>
    <row r="21" spans="1:53">
      <c r="A21" s="3"/>
      <c r="B21" s="4" t="s">
        <v>80</v>
      </c>
      <c r="C21" s="6"/>
      <c r="D21" s="5"/>
      <c r="E21" s="4"/>
      <c r="G21" s="3"/>
      <c r="H21" s="4"/>
      <c r="I21" s="6"/>
      <c r="J21" s="5"/>
      <c r="K21" s="4"/>
      <c r="M21" s="3"/>
      <c r="N21" s="4" t="s">
        <v>80</v>
      </c>
      <c r="O21" s="6"/>
      <c r="P21" s="5"/>
      <c r="Q21" s="4"/>
      <c r="S21" s="3"/>
      <c r="T21" s="4"/>
      <c r="U21" s="6"/>
      <c r="V21" s="5"/>
      <c r="W21" s="4"/>
      <c r="Y21" s="3"/>
      <c r="Z21" s="4" t="s">
        <v>80</v>
      </c>
      <c r="AA21" s="6"/>
      <c r="AB21" s="5"/>
      <c r="AC21" s="4"/>
      <c r="AE21" s="3"/>
      <c r="AF21" s="4" t="s">
        <v>80</v>
      </c>
      <c r="AG21" s="6"/>
      <c r="AH21" s="5"/>
      <c r="AI21" s="4"/>
      <c r="AK21" s="3"/>
      <c r="AL21" s="4" t="s">
        <v>81</v>
      </c>
      <c r="AM21" s="6"/>
      <c r="AN21" s="5"/>
      <c r="AO21" s="4"/>
      <c r="AQ21" s="3"/>
      <c r="AR21" s="4"/>
      <c r="AS21" s="6"/>
      <c r="AT21" s="5"/>
      <c r="AU21" s="4"/>
      <c r="AW21" s="3"/>
      <c r="AX21" s="4"/>
      <c r="AY21" s="6"/>
      <c r="AZ21" s="5"/>
      <c r="BA21" s="4"/>
    </row>
    <row r="22" spans="1:53">
      <c r="A22" s="3" t="s">
        <v>20</v>
      </c>
      <c r="B22" s="3"/>
      <c r="C22" s="4">
        <f>SUM(C14:C21)</f>
        <v>0</v>
      </c>
      <c r="D22" s="5"/>
      <c r="E22" s="4"/>
      <c r="G22" s="3" t="s">
        <v>20</v>
      </c>
      <c r="H22" s="3"/>
      <c r="I22" s="4">
        <f>SUM(I14:I21)</f>
        <v>0</v>
      </c>
      <c r="J22" s="5"/>
      <c r="K22" s="4"/>
      <c r="M22" s="3" t="s">
        <v>20</v>
      </c>
      <c r="N22" s="3"/>
      <c r="O22" s="4">
        <f>SUM(O14:O21)</f>
        <v>0</v>
      </c>
      <c r="P22" s="5"/>
      <c r="Q22" s="4"/>
      <c r="S22" s="3" t="s">
        <v>20</v>
      </c>
      <c r="T22" s="3"/>
      <c r="U22" s="4">
        <f>SUM(U14:U21)</f>
        <v>0</v>
      </c>
      <c r="V22" s="5"/>
      <c r="W22" s="4"/>
      <c r="Y22" s="3" t="s">
        <v>20</v>
      </c>
      <c r="Z22" s="3"/>
      <c r="AA22" s="4">
        <f>SUM(AA14:AA21)</f>
        <v>0</v>
      </c>
      <c r="AB22" s="5"/>
      <c r="AC22" s="4"/>
      <c r="AE22" s="3" t="s">
        <v>20</v>
      </c>
      <c r="AF22" s="3"/>
      <c r="AG22" s="4">
        <f>SUM(AG14:AG21)</f>
        <v>0</v>
      </c>
      <c r="AH22" s="5"/>
      <c r="AI22" s="4"/>
      <c r="AK22" s="3" t="s">
        <v>20</v>
      </c>
      <c r="AL22" s="3"/>
      <c r="AM22" s="4">
        <f>SUM(AM15:AM21)</f>
        <v>0</v>
      </c>
      <c r="AN22" s="5"/>
      <c r="AO22" s="4"/>
      <c r="AQ22" s="3" t="s">
        <v>20</v>
      </c>
      <c r="AR22" s="3"/>
      <c r="AS22" s="4">
        <f>SUM(AS15:AS21)</f>
        <v>0</v>
      </c>
      <c r="AT22" s="5"/>
      <c r="AU22" s="4"/>
      <c r="AW22" s="3" t="s">
        <v>20</v>
      </c>
      <c r="AX22" s="3"/>
      <c r="AY22" s="4">
        <f>SUM(AY15:AY21)</f>
        <v>0</v>
      </c>
      <c r="AZ22" s="5"/>
      <c r="BA22" s="4"/>
    </row>
    <row r="23" spans="1:53">
      <c r="A23" s="3" t="s">
        <v>86</v>
      </c>
      <c r="B23" s="4" t="s">
        <v>51</v>
      </c>
      <c r="C23" s="4">
        <f>C5-C14</f>
        <v>100000</v>
      </c>
      <c r="D23" s="5"/>
      <c r="E23" s="4"/>
      <c r="G23" s="3" t="s">
        <v>86</v>
      </c>
      <c r="H23" s="4" t="str">
        <f>I3</f>
        <v>商品名称：空调</v>
      </c>
      <c r="I23" s="4">
        <f t="shared" ref="I23:I30" si="9">I5-I14</f>
        <v>0</v>
      </c>
      <c r="J23" s="5"/>
      <c r="K23" s="4"/>
      <c r="M23" s="3" t="s">
        <v>86</v>
      </c>
      <c r="N23" s="4" t="s">
        <v>51</v>
      </c>
      <c r="O23" s="4">
        <f t="shared" ref="O23:O30" si="10">O5-O14</f>
        <v>100000</v>
      </c>
      <c r="P23" s="5"/>
      <c r="Q23" s="4"/>
      <c r="S23" s="3" t="s">
        <v>86</v>
      </c>
      <c r="T23" s="4" t="str">
        <f>U3</f>
        <v>销售材料</v>
      </c>
      <c r="U23" s="4">
        <f t="shared" ref="U23:U30" si="11">U5-U14</f>
        <v>0</v>
      </c>
      <c r="V23" s="5"/>
      <c r="W23" s="4"/>
      <c r="Y23" s="3" t="s">
        <v>86</v>
      </c>
      <c r="Z23" s="4" t="s">
        <v>51</v>
      </c>
      <c r="AA23" s="4">
        <f t="shared" ref="AA23:AA30" si="12">AA5-AA14</f>
        <v>100000</v>
      </c>
      <c r="AB23" s="5"/>
      <c r="AC23" s="4"/>
      <c r="AE23" s="3" t="s">
        <v>86</v>
      </c>
      <c r="AF23" s="4" t="s">
        <v>51</v>
      </c>
      <c r="AG23" s="4">
        <f t="shared" ref="AG23:AG30" si="13">AG5-AG14</f>
        <v>100000</v>
      </c>
      <c r="AH23" s="5"/>
      <c r="AI23" s="4"/>
      <c r="AK23" s="3" t="s">
        <v>87</v>
      </c>
      <c r="AL23" s="4"/>
      <c r="AM23" s="4"/>
      <c r="AN23" s="5"/>
      <c r="AO23" s="4"/>
      <c r="AQ23" s="3" t="s">
        <v>88</v>
      </c>
      <c r="AR23" s="4"/>
      <c r="AS23" s="4"/>
      <c r="AT23" s="5"/>
      <c r="AU23" s="4"/>
      <c r="AW23" s="3" t="s">
        <v>89</v>
      </c>
      <c r="AX23" s="4"/>
      <c r="AY23" s="4"/>
      <c r="AZ23" s="5"/>
      <c r="BA23" s="4"/>
    </row>
    <row r="24" spans="1:53">
      <c r="A24" s="3"/>
      <c r="B24" s="4" t="s">
        <v>61</v>
      </c>
      <c r="C24" s="4">
        <f t="shared" ref="C23:C30" si="14">C6-C15</f>
        <v>150000</v>
      </c>
      <c r="D24" s="5"/>
      <c r="E24" s="4"/>
      <c r="G24" s="3"/>
      <c r="H24" s="4"/>
      <c r="I24" s="4">
        <f t="shared" si="9"/>
        <v>0</v>
      </c>
      <c r="J24" s="5"/>
      <c r="K24" s="4"/>
      <c r="M24" s="3"/>
      <c r="N24" s="4" t="s">
        <v>61</v>
      </c>
      <c r="O24" s="4">
        <f t="shared" si="10"/>
        <v>150000</v>
      </c>
      <c r="P24" s="5"/>
      <c r="Q24" s="4"/>
      <c r="S24" s="3"/>
      <c r="T24" s="4"/>
      <c r="U24" s="4">
        <f t="shared" si="11"/>
        <v>0</v>
      </c>
      <c r="V24" s="5"/>
      <c r="W24" s="4"/>
      <c r="Y24" s="3"/>
      <c r="Z24" s="4" t="s">
        <v>61</v>
      </c>
      <c r="AA24" s="4">
        <f t="shared" si="12"/>
        <v>150000</v>
      </c>
      <c r="AB24" s="5"/>
      <c r="AC24" s="4"/>
      <c r="AE24" s="3"/>
      <c r="AF24" s="4" t="s">
        <v>61</v>
      </c>
      <c r="AG24" s="4">
        <f t="shared" si="13"/>
        <v>150000</v>
      </c>
      <c r="AH24" s="5"/>
      <c r="AI24" s="4"/>
      <c r="AK24" s="3"/>
      <c r="AL24" s="4" t="s">
        <v>63</v>
      </c>
      <c r="AM24" s="4">
        <f>AM6-AM15</f>
        <v>400000</v>
      </c>
      <c r="AN24" s="5"/>
      <c r="AO24" s="4"/>
      <c r="AQ24" s="3"/>
      <c r="AR24" s="4"/>
      <c r="AS24" s="4">
        <f t="shared" ref="AS24:AS30" si="15">AS6-AS15</f>
        <v>500000</v>
      </c>
      <c r="AT24" s="5"/>
      <c r="AU24" s="4"/>
      <c r="AW24" s="3"/>
      <c r="AX24" s="4"/>
      <c r="AY24" s="4">
        <f t="shared" ref="AY24:AY30" si="16">AY6-AY15</f>
        <v>550000</v>
      </c>
      <c r="AZ24" s="5"/>
      <c r="BA24" s="4"/>
    </row>
    <row r="25" spans="1:53">
      <c r="A25" s="3"/>
      <c r="B25" s="4" t="s">
        <v>66</v>
      </c>
      <c r="C25" s="4">
        <f t="shared" si="14"/>
        <v>30000</v>
      </c>
      <c r="D25" s="5"/>
      <c r="E25" s="4"/>
      <c r="G25" s="3"/>
      <c r="H25" s="4"/>
      <c r="I25" s="4">
        <f t="shared" si="9"/>
        <v>0</v>
      </c>
      <c r="J25" s="5"/>
      <c r="K25" s="4"/>
      <c r="M25" s="3"/>
      <c r="N25" s="4" t="s">
        <v>66</v>
      </c>
      <c r="O25" s="4">
        <f t="shared" si="10"/>
        <v>60000</v>
      </c>
      <c r="P25" s="5"/>
      <c r="Q25" s="4"/>
      <c r="S25" s="3"/>
      <c r="T25" s="4"/>
      <c r="U25" s="4">
        <f t="shared" si="11"/>
        <v>0</v>
      </c>
      <c r="V25" s="5"/>
      <c r="W25" s="4"/>
      <c r="Y25" s="3"/>
      <c r="Z25" s="4" t="s">
        <v>66</v>
      </c>
      <c r="AA25" s="4">
        <f t="shared" si="12"/>
        <v>60000</v>
      </c>
      <c r="AB25" s="5"/>
      <c r="AC25" s="4"/>
      <c r="AE25" s="3"/>
      <c r="AF25" s="4" t="s">
        <v>66</v>
      </c>
      <c r="AG25" s="4">
        <f t="shared" si="13"/>
        <v>60000</v>
      </c>
      <c r="AH25" s="5"/>
      <c r="AI25" s="4"/>
      <c r="AK25" s="3"/>
      <c r="AL25" s="4" t="s">
        <v>67</v>
      </c>
      <c r="AM25" s="4">
        <f t="shared" ref="AM23:AM30" si="17">AM7-AM16</f>
        <v>400000</v>
      </c>
      <c r="AN25" s="5"/>
      <c r="AO25" s="4"/>
      <c r="AQ25" s="3"/>
      <c r="AR25" s="4"/>
      <c r="AS25" s="4">
        <f t="shared" si="15"/>
        <v>50000</v>
      </c>
      <c r="AT25" s="5"/>
      <c r="AU25" s="4"/>
      <c r="AW25" s="3"/>
      <c r="AX25" s="4"/>
      <c r="AY25" s="4">
        <f t="shared" si="16"/>
        <v>50000</v>
      </c>
      <c r="AZ25" s="5"/>
      <c r="BA25" s="4"/>
    </row>
    <row r="26" spans="1:53">
      <c r="A26" s="3"/>
      <c r="B26" s="4" t="s">
        <v>70</v>
      </c>
      <c r="C26" s="4">
        <f t="shared" si="14"/>
        <v>50000</v>
      </c>
      <c r="D26" s="5"/>
      <c r="E26" s="4"/>
      <c r="G26" s="3"/>
      <c r="H26" s="4"/>
      <c r="I26" s="4">
        <f t="shared" si="9"/>
        <v>0</v>
      </c>
      <c r="J26" s="5"/>
      <c r="K26" s="4"/>
      <c r="M26" s="3"/>
      <c r="N26" s="4" t="s">
        <v>70</v>
      </c>
      <c r="O26" s="4">
        <f t="shared" si="10"/>
        <v>50000</v>
      </c>
      <c r="P26" s="5"/>
      <c r="Q26" s="4"/>
      <c r="S26" s="3"/>
      <c r="T26" s="4"/>
      <c r="U26" s="4">
        <f t="shared" si="11"/>
        <v>0</v>
      </c>
      <c r="V26" s="5"/>
      <c r="W26" s="4"/>
      <c r="Y26" s="3"/>
      <c r="Z26" s="4" t="s">
        <v>70</v>
      </c>
      <c r="AA26" s="4">
        <f t="shared" si="12"/>
        <v>50000</v>
      </c>
      <c r="AB26" s="5"/>
      <c r="AC26" s="4"/>
      <c r="AE26" s="3"/>
      <c r="AF26" s="4" t="s">
        <v>70</v>
      </c>
      <c r="AG26" s="4">
        <f t="shared" si="13"/>
        <v>50000</v>
      </c>
      <c r="AH26" s="5"/>
      <c r="AI26" s="4"/>
      <c r="AK26" s="3"/>
      <c r="AL26" s="4" t="s">
        <v>71</v>
      </c>
      <c r="AM26" s="4">
        <f t="shared" si="17"/>
        <v>10000</v>
      </c>
      <c r="AN26" s="5"/>
      <c r="AO26" s="4"/>
      <c r="AQ26" s="3"/>
      <c r="AR26" s="4"/>
      <c r="AS26" s="4">
        <f t="shared" si="15"/>
        <v>10000</v>
      </c>
      <c r="AT26" s="5"/>
      <c r="AU26" s="4"/>
      <c r="AW26" s="3"/>
      <c r="AX26" s="4"/>
      <c r="AY26" s="4">
        <f t="shared" si="16"/>
        <v>0</v>
      </c>
      <c r="AZ26" s="5"/>
      <c r="BA26" s="4"/>
    </row>
    <row r="27" spans="1:53">
      <c r="A27" s="3"/>
      <c r="B27" s="4" t="s">
        <v>73</v>
      </c>
      <c r="C27" s="4">
        <f t="shared" si="14"/>
        <v>50000</v>
      </c>
      <c r="D27" s="5"/>
      <c r="E27" s="4"/>
      <c r="G27" s="3"/>
      <c r="H27" s="4"/>
      <c r="I27" s="4">
        <f t="shared" si="9"/>
        <v>0</v>
      </c>
      <c r="J27" s="5"/>
      <c r="K27" s="4"/>
      <c r="M27" s="3"/>
      <c r="N27" s="4" t="s">
        <v>73</v>
      </c>
      <c r="O27" s="4">
        <f t="shared" si="10"/>
        <v>50000</v>
      </c>
      <c r="P27" s="5"/>
      <c r="Q27" s="4"/>
      <c r="S27" s="3"/>
      <c r="T27" s="4"/>
      <c r="U27" s="4">
        <f t="shared" si="11"/>
        <v>0</v>
      </c>
      <c r="V27" s="5"/>
      <c r="W27" s="4"/>
      <c r="Y27" s="3"/>
      <c r="Z27" s="4" t="s">
        <v>73</v>
      </c>
      <c r="AA27" s="4">
        <f t="shared" si="12"/>
        <v>50000</v>
      </c>
      <c r="AB27" s="5"/>
      <c r="AC27" s="4"/>
      <c r="AE27" s="3"/>
      <c r="AF27" s="4" t="s">
        <v>73</v>
      </c>
      <c r="AG27" s="4">
        <f t="shared" si="13"/>
        <v>50000</v>
      </c>
      <c r="AH27" s="5"/>
      <c r="AI27" s="4"/>
      <c r="AK27" s="3"/>
      <c r="AL27" s="4" t="s">
        <v>74</v>
      </c>
      <c r="AM27" s="4">
        <f t="shared" si="17"/>
        <v>10000</v>
      </c>
      <c r="AN27" s="5"/>
      <c r="AO27" s="4"/>
      <c r="AQ27" s="3"/>
      <c r="AR27" s="4"/>
      <c r="AS27" s="4">
        <f t="shared" si="15"/>
        <v>40000</v>
      </c>
      <c r="AT27" s="5"/>
      <c r="AU27" s="4"/>
      <c r="AW27" s="3"/>
      <c r="AX27" s="4"/>
      <c r="AY27" s="4">
        <f t="shared" si="16"/>
        <v>0</v>
      </c>
      <c r="AZ27" s="5"/>
      <c r="BA27" s="4"/>
    </row>
    <row r="28" spans="1:53">
      <c r="A28" s="3"/>
      <c r="B28" s="4" t="s">
        <v>76</v>
      </c>
      <c r="C28" s="4">
        <f t="shared" si="14"/>
        <v>60000</v>
      </c>
      <c r="D28" s="5"/>
      <c r="E28" s="4"/>
      <c r="G28" s="3"/>
      <c r="H28" s="4"/>
      <c r="I28" s="4">
        <f t="shared" si="9"/>
        <v>0</v>
      </c>
      <c r="J28" s="5"/>
      <c r="K28" s="4"/>
      <c r="M28" s="3"/>
      <c r="N28" s="4" t="s">
        <v>76</v>
      </c>
      <c r="O28" s="4">
        <f t="shared" si="10"/>
        <v>60000</v>
      </c>
      <c r="P28" s="5"/>
      <c r="Q28" s="4"/>
      <c r="S28" s="3"/>
      <c r="T28" s="4"/>
      <c r="U28" s="4">
        <f t="shared" si="11"/>
        <v>0</v>
      </c>
      <c r="V28" s="5"/>
      <c r="W28" s="4"/>
      <c r="Y28" s="3"/>
      <c r="Z28" s="4" t="s">
        <v>76</v>
      </c>
      <c r="AA28" s="4">
        <f t="shared" si="12"/>
        <v>60000</v>
      </c>
      <c r="AB28" s="5"/>
      <c r="AC28" s="4"/>
      <c r="AE28" s="3"/>
      <c r="AF28" s="4" t="s">
        <v>76</v>
      </c>
      <c r="AG28" s="4">
        <f t="shared" si="13"/>
        <v>60000</v>
      </c>
      <c r="AH28" s="5"/>
      <c r="AI28" s="4"/>
      <c r="AK28" s="3"/>
      <c r="AL28" s="4" t="s">
        <v>77</v>
      </c>
      <c r="AM28" s="4">
        <f t="shared" si="17"/>
        <v>10000</v>
      </c>
      <c r="AN28" s="5"/>
      <c r="AO28" s="4"/>
      <c r="AQ28" s="3"/>
      <c r="AR28" s="4"/>
      <c r="AS28" s="4">
        <f t="shared" si="15"/>
        <v>0</v>
      </c>
      <c r="AT28" s="5"/>
      <c r="AU28" s="4"/>
      <c r="AW28" s="3"/>
      <c r="AX28" s="4"/>
      <c r="AY28" s="4">
        <f t="shared" si="16"/>
        <v>0</v>
      </c>
      <c r="AZ28" s="5"/>
      <c r="BA28" s="4"/>
    </row>
    <row r="29" spans="1:53">
      <c r="A29" s="3"/>
      <c r="B29" s="4" t="s">
        <v>78</v>
      </c>
      <c r="C29" s="4">
        <f t="shared" si="14"/>
        <v>180000</v>
      </c>
      <c r="D29" s="5"/>
      <c r="E29" s="4"/>
      <c r="G29" s="3"/>
      <c r="H29" s="4"/>
      <c r="I29" s="4">
        <f t="shared" si="9"/>
        <v>0</v>
      </c>
      <c r="J29" s="5"/>
      <c r="K29" s="4"/>
      <c r="M29" s="3"/>
      <c r="N29" s="4" t="s">
        <v>78</v>
      </c>
      <c r="O29" s="4">
        <f t="shared" si="10"/>
        <v>20000</v>
      </c>
      <c r="P29" s="5"/>
      <c r="Q29" s="4"/>
      <c r="S29" s="3"/>
      <c r="T29" s="4"/>
      <c r="U29" s="4">
        <f t="shared" si="11"/>
        <v>0</v>
      </c>
      <c r="V29" s="5"/>
      <c r="W29" s="4"/>
      <c r="Y29" s="3"/>
      <c r="Z29" s="4" t="s">
        <v>78</v>
      </c>
      <c r="AA29" s="4">
        <f t="shared" si="12"/>
        <v>20000</v>
      </c>
      <c r="AB29" s="5"/>
      <c r="AC29" s="4"/>
      <c r="AE29" s="3"/>
      <c r="AF29" s="4" t="s">
        <v>78</v>
      </c>
      <c r="AG29" s="4">
        <f t="shared" si="13"/>
        <v>20000</v>
      </c>
      <c r="AH29" s="5"/>
      <c r="AI29" s="4"/>
      <c r="AK29" s="3"/>
      <c r="AL29" s="4" t="s">
        <v>79</v>
      </c>
      <c r="AM29" s="4">
        <f t="shared" si="17"/>
        <v>20000</v>
      </c>
      <c r="AN29" s="5"/>
      <c r="AO29" s="4"/>
      <c r="AQ29" s="3"/>
      <c r="AR29" s="4"/>
      <c r="AS29" s="4">
        <f t="shared" si="15"/>
        <v>0</v>
      </c>
      <c r="AT29" s="5"/>
      <c r="AU29" s="4"/>
      <c r="AW29" s="3"/>
      <c r="AX29" s="4"/>
      <c r="AY29" s="4">
        <f t="shared" si="16"/>
        <v>0</v>
      </c>
      <c r="AZ29" s="5"/>
      <c r="BA29" s="4"/>
    </row>
    <row r="30" spans="1:53">
      <c r="A30" s="3"/>
      <c r="B30" s="4" t="s">
        <v>80</v>
      </c>
      <c r="C30" s="4">
        <f t="shared" si="14"/>
        <v>220000</v>
      </c>
      <c r="D30" s="5"/>
      <c r="E30" s="4"/>
      <c r="G30" s="3"/>
      <c r="H30" s="4"/>
      <c r="I30" s="4">
        <f t="shared" si="9"/>
        <v>0</v>
      </c>
      <c r="J30" s="5"/>
      <c r="K30" s="4"/>
      <c r="M30" s="3"/>
      <c r="N30" s="4" t="s">
        <v>80</v>
      </c>
      <c r="O30" s="4">
        <f t="shared" si="10"/>
        <v>10000</v>
      </c>
      <c r="P30" s="5"/>
      <c r="Q30" s="4"/>
      <c r="S30" s="3"/>
      <c r="T30" s="4"/>
      <c r="U30" s="4">
        <f t="shared" si="11"/>
        <v>0</v>
      </c>
      <c r="V30" s="5"/>
      <c r="W30" s="4"/>
      <c r="Y30" s="3"/>
      <c r="Z30" s="4" t="s">
        <v>80</v>
      </c>
      <c r="AA30" s="4">
        <f t="shared" si="12"/>
        <v>10000</v>
      </c>
      <c r="AB30" s="5"/>
      <c r="AC30" s="4"/>
      <c r="AE30" s="3"/>
      <c r="AF30" s="4" t="s">
        <v>80</v>
      </c>
      <c r="AG30" s="4">
        <f t="shared" si="13"/>
        <v>10000</v>
      </c>
      <c r="AH30" s="5"/>
      <c r="AI30" s="4"/>
      <c r="AK30" s="3"/>
      <c r="AL30" s="4" t="s">
        <v>81</v>
      </c>
      <c r="AM30" s="4">
        <f t="shared" si="17"/>
        <v>50000</v>
      </c>
      <c r="AN30" s="5"/>
      <c r="AO30" s="4"/>
      <c r="AQ30" s="3"/>
      <c r="AR30" s="4"/>
      <c r="AS30" s="4">
        <f t="shared" si="15"/>
        <v>0</v>
      </c>
      <c r="AT30" s="5"/>
      <c r="AU30" s="4"/>
      <c r="AW30" s="3"/>
      <c r="AX30" s="4"/>
      <c r="AY30" s="4">
        <f t="shared" si="16"/>
        <v>0</v>
      </c>
      <c r="AZ30" s="5"/>
      <c r="BA30" s="4"/>
    </row>
    <row r="31" spans="1:53">
      <c r="A31" s="3" t="s">
        <v>20</v>
      </c>
      <c r="B31" s="3"/>
      <c r="C31" s="4">
        <f>SUM(C23:C30)</f>
        <v>840000</v>
      </c>
      <c r="D31" s="5"/>
      <c r="E31" s="4"/>
      <c r="G31" s="3" t="s">
        <v>20</v>
      </c>
      <c r="H31" s="3"/>
      <c r="I31" s="4">
        <f>SUM(I23:I30)</f>
        <v>0</v>
      </c>
      <c r="J31" s="5"/>
      <c r="K31" s="4"/>
      <c r="M31" s="3" t="s">
        <v>20</v>
      </c>
      <c r="N31" s="3"/>
      <c r="O31" s="4">
        <f>SUM(O23:O30)</f>
        <v>500000</v>
      </c>
      <c r="P31" s="5"/>
      <c r="Q31" s="4"/>
      <c r="S31" s="3" t="s">
        <v>20</v>
      </c>
      <c r="T31" s="3"/>
      <c r="U31" s="4">
        <f>SUM(U23:U30)</f>
        <v>0</v>
      </c>
      <c r="V31" s="5"/>
      <c r="W31" s="4"/>
      <c r="Y31" s="3" t="s">
        <v>20</v>
      </c>
      <c r="Z31" s="3"/>
      <c r="AA31" s="4">
        <f>SUM(AA23:AA30)</f>
        <v>500000</v>
      </c>
      <c r="AB31" s="5"/>
      <c r="AC31" s="4"/>
      <c r="AE31" s="3" t="s">
        <v>20</v>
      </c>
      <c r="AF31" s="3"/>
      <c r="AG31" s="4">
        <f>SUM(AG23:AG30)</f>
        <v>500000</v>
      </c>
      <c r="AH31" s="5"/>
      <c r="AI31" s="4"/>
      <c r="AK31" s="3" t="s">
        <v>20</v>
      </c>
      <c r="AL31" s="3"/>
      <c r="AM31" s="4">
        <f>SUM(AM23:AM30)</f>
        <v>900000</v>
      </c>
      <c r="AN31" s="5"/>
      <c r="AO31" s="4"/>
      <c r="AQ31" s="3" t="s">
        <v>20</v>
      </c>
      <c r="AR31" s="3"/>
      <c r="AS31" s="4">
        <f>SUM(AS23:AS30)</f>
        <v>600000</v>
      </c>
      <c r="AT31" s="5"/>
      <c r="AU31" s="4"/>
      <c r="AW31" s="3" t="s">
        <v>20</v>
      </c>
      <c r="AX31" s="3"/>
      <c r="AY31" s="4">
        <f>SUM(AY23:AY30)</f>
        <v>600000</v>
      </c>
      <c r="AZ31" s="5"/>
      <c r="BA31" s="4"/>
    </row>
  </sheetData>
  <sheetProtection formatCells="0" insertHyperlinks="0" autoFilter="0"/>
  <mergeCells count="72">
    <mergeCell ref="A13:B13"/>
    <mergeCell ref="G13:H13"/>
    <mergeCell ref="M13:N13"/>
    <mergeCell ref="S13:T13"/>
    <mergeCell ref="Y13:Z13"/>
    <mergeCell ref="AE13:AF13"/>
    <mergeCell ref="AK13:AL13"/>
    <mergeCell ref="AQ13:AR13"/>
    <mergeCell ref="AW13:AX13"/>
    <mergeCell ref="A22:B22"/>
    <mergeCell ref="G22:H22"/>
    <mergeCell ref="M22:N22"/>
    <mergeCell ref="S22:T22"/>
    <mergeCell ref="Y22:Z22"/>
    <mergeCell ref="AE22:AF22"/>
    <mergeCell ref="AK22:AL22"/>
    <mergeCell ref="AQ22:AR22"/>
    <mergeCell ref="AW22:AX22"/>
    <mergeCell ref="A31:B31"/>
    <mergeCell ref="G31:H31"/>
    <mergeCell ref="M31:N31"/>
    <mergeCell ref="S31:T31"/>
    <mergeCell ref="Y31:Z31"/>
    <mergeCell ref="AE31:AF31"/>
    <mergeCell ref="AK31:AL31"/>
    <mergeCell ref="AQ31:AR31"/>
    <mergeCell ref="AW31:AX31"/>
    <mergeCell ref="A3:A4"/>
    <mergeCell ref="A5:A12"/>
    <mergeCell ref="A14:A21"/>
    <mergeCell ref="A23:A30"/>
    <mergeCell ref="G3:G4"/>
    <mergeCell ref="G5:G12"/>
    <mergeCell ref="G14:G21"/>
    <mergeCell ref="G23:G30"/>
    <mergeCell ref="M3:M4"/>
    <mergeCell ref="M5:M12"/>
    <mergeCell ref="M14:M21"/>
    <mergeCell ref="M23:M30"/>
    <mergeCell ref="S3:S4"/>
    <mergeCell ref="S5:S12"/>
    <mergeCell ref="S14:S21"/>
    <mergeCell ref="S23:S30"/>
    <mergeCell ref="Y3:Y4"/>
    <mergeCell ref="Y5:Y12"/>
    <mergeCell ref="Y14:Y21"/>
    <mergeCell ref="Y23:Y30"/>
    <mergeCell ref="AE3:AE4"/>
    <mergeCell ref="AE5:AE12"/>
    <mergeCell ref="AE14:AE21"/>
    <mergeCell ref="AE23:AE30"/>
    <mergeCell ref="AK3:AK4"/>
    <mergeCell ref="AK5:AK12"/>
    <mergeCell ref="AK14:AK21"/>
    <mergeCell ref="AK23:AK30"/>
    <mergeCell ref="AQ3:AQ4"/>
    <mergeCell ref="AQ5:AQ12"/>
    <mergeCell ref="AQ14:AQ21"/>
    <mergeCell ref="AQ23:AQ30"/>
    <mergeCell ref="AW3:AW4"/>
    <mergeCell ref="AW5:AW12"/>
    <mergeCell ref="AW14:AW21"/>
    <mergeCell ref="AW23:AW30"/>
    <mergeCell ref="A1:E2"/>
    <mergeCell ref="AE1:AI2"/>
    <mergeCell ref="G1:K2"/>
    <mergeCell ref="AK1:AO2"/>
    <mergeCell ref="M1:Q2"/>
    <mergeCell ref="AQ1:AU2"/>
    <mergeCell ref="S1:W2"/>
    <mergeCell ref="AW1:BA2"/>
    <mergeCell ref="Y1:A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abSelected="1" zoomScale="115" zoomScaleNormal="115" topLeftCell="J1" workbookViewId="0">
      <selection activeCell="U11" sqref="U11:U12"/>
    </sheetView>
  </sheetViews>
  <sheetFormatPr defaultColWidth="9" defaultRowHeight="14.4"/>
  <cols>
    <col min="1" max="1" width="14.25" customWidth="1"/>
    <col min="2" max="2" width="10.8796296296296" customWidth="1"/>
    <col min="3" max="3" width="17.1296296296296" customWidth="1"/>
    <col min="4" max="4" width="8.37962962962963" style="1" customWidth="1"/>
    <col min="5" max="5" width="15" customWidth="1"/>
    <col min="7" max="7" width="14.25" customWidth="1"/>
    <col min="8" max="8" width="10.8796296296296" customWidth="1"/>
    <col min="9" max="9" width="17.1296296296296" customWidth="1"/>
    <col min="10" max="10" width="8.37962962962963" style="1" customWidth="1"/>
    <col min="11" max="11" width="15" customWidth="1"/>
    <col min="13" max="13" width="14.25" customWidth="1"/>
    <col min="14" max="14" width="10.8796296296296" customWidth="1"/>
    <col min="15" max="15" width="17.1296296296296" customWidth="1"/>
    <col min="16" max="16" width="8.37962962962963" style="1" customWidth="1"/>
    <col min="17" max="17" width="15" customWidth="1"/>
    <col min="19" max="19" width="14.25" customWidth="1"/>
    <col min="20" max="20" width="10.8796296296296" customWidth="1"/>
    <col min="21" max="21" width="17.1296296296296" customWidth="1"/>
    <col min="22" max="22" width="8.37962962962963" style="1" customWidth="1"/>
    <col min="23" max="23" width="15" customWidth="1"/>
  </cols>
  <sheetData>
    <row r="1" spans="1:23">
      <c r="A1" s="2" t="s">
        <v>90</v>
      </c>
      <c r="B1" s="2"/>
      <c r="C1" s="2"/>
      <c r="D1" s="2"/>
      <c r="E1" s="2"/>
      <c r="G1" s="2" t="s">
        <v>91</v>
      </c>
      <c r="H1" s="2"/>
      <c r="I1" s="2"/>
      <c r="J1" s="2"/>
      <c r="K1" s="2"/>
      <c r="M1" s="2" t="s">
        <v>92</v>
      </c>
      <c r="N1" s="2"/>
      <c r="O1" s="2"/>
      <c r="P1" s="2"/>
      <c r="Q1" s="2"/>
      <c r="S1" s="2" t="s">
        <v>93</v>
      </c>
      <c r="T1" s="2"/>
      <c r="U1" s="2"/>
      <c r="V1" s="2"/>
      <c r="W1" s="2"/>
    </row>
    <row r="2" spans="1:23">
      <c r="A2" s="2"/>
      <c r="B2" s="2"/>
      <c r="C2" s="2"/>
      <c r="D2" s="2"/>
      <c r="E2" s="2"/>
      <c r="G2" s="2"/>
      <c r="H2" s="2"/>
      <c r="I2" s="2"/>
      <c r="J2" s="2"/>
      <c r="K2" s="2"/>
      <c r="M2" s="2"/>
      <c r="N2" s="2"/>
      <c r="O2" s="2"/>
      <c r="P2" s="2"/>
      <c r="Q2" s="2"/>
      <c r="S2" s="2"/>
      <c r="T2" s="2"/>
      <c r="U2" s="2"/>
      <c r="V2" s="2"/>
      <c r="W2" s="2"/>
    </row>
    <row r="3" spans="1:23">
      <c r="A3" s="3" t="s">
        <v>4</v>
      </c>
      <c r="B3" s="4" t="s">
        <v>5</v>
      </c>
      <c r="C3" s="4" t="s">
        <v>94</v>
      </c>
      <c r="D3" s="5" t="s">
        <v>42</v>
      </c>
      <c r="E3" s="4" t="s">
        <v>34</v>
      </c>
      <c r="G3" s="3" t="s">
        <v>4</v>
      </c>
      <c r="H3" s="4" t="s">
        <v>5</v>
      </c>
      <c r="I3" s="4" t="s">
        <v>94</v>
      </c>
      <c r="J3" s="5" t="s">
        <v>42</v>
      </c>
      <c r="K3" s="4" t="s">
        <v>34</v>
      </c>
      <c r="M3" s="3" t="s">
        <v>4</v>
      </c>
      <c r="N3" s="4" t="s">
        <v>5</v>
      </c>
      <c r="O3" s="4" t="s">
        <v>94</v>
      </c>
      <c r="P3" s="5" t="s">
        <v>42</v>
      </c>
      <c r="Q3" s="4" t="s">
        <v>34</v>
      </c>
      <c r="S3" s="3" t="s">
        <v>4</v>
      </c>
      <c r="T3" s="4" t="s">
        <v>5</v>
      </c>
      <c r="U3" s="4" t="s">
        <v>94</v>
      </c>
      <c r="V3" s="5" t="s">
        <v>42</v>
      </c>
      <c r="W3" s="4" t="s">
        <v>34</v>
      </c>
    </row>
    <row r="4" spans="1:23">
      <c r="A4" s="3"/>
      <c r="B4" s="4" t="s">
        <v>8</v>
      </c>
      <c r="C4" s="6">
        <v>1000000</v>
      </c>
      <c r="D4" s="5"/>
      <c r="E4" s="4"/>
      <c r="G4" s="3"/>
      <c r="H4" s="4" t="s">
        <v>8</v>
      </c>
      <c r="I4" s="6">
        <v>1000000</v>
      </c>
      <c r="J4" s="5"/>
      <c r="K4" s="4"/>
      <c r="M4" s="3"/>
      <c r="N4" s="4" t="s">
        <v>8</v>
      </c>
      <c r="O4" s="6">
        <v>1000000</v>
      </c>
      <c r="P4" s="5"/>
      <c r="Q4" s="4"/>
      <c r="S4" s="3"/>
      <c r="T4" s="4" t="s">
        <v>8</v>
      </c>
      <c r="U4" s="6">
        <v>1000000</v>
      </c>
      <c r="V4" s="5"/>
      <c r="W4" s="4"/>
    </row>
    <row r="5" spans="1:23">
      <c r="A5" s="3" t="s">
        <v>95</v>
      </c>
      <c r="B5" s="4" t="s">
        <v>8</v>
      </c>
      <c r="C5" s="6">
        <f>D5*1000000</f>
        <v>40000</v>
      </c>
      <c r="D5" s="5">
        <v>0.04</v>
      </c>
      <c r="E5" s="4"/>
      <c r="G5" s="3" t="s">
        <v>95</v>
      </c>
      <c r="H5" s="4" t="s">
        <v>8</v>
      </c>
      <c r="I5" s="6">
        <f>J5*1000000</f>
        <v>40000</v>
      </c>
      <c r="J5" s="5">
        <v>0.04</v>
      </c>
      <c r="K5" s="4"/>
      <c r="M5" s="3" t="s">
        <v>95</v>
      </c>
      <c r="N5" s="4" t="s">
        <v>8</v>
      </c>
      <c r="O5" s="6">
        <f>P5*1000000</f>
        <v>40000</v>
      </c>
      <c r="P5" s="5">
        <v>0.04</v>
      </c>
      <c r="Q5" s="4"/>
      <c r="S5" s="3" t="s">
        <v>95</v>
      </c>
      <c r="T5" s="4" t="s">
        <v>8</v>
      </c>
      <c r="U5" s="6">
        <f>V5*1000000</f>
        <v>40000</v>
      </c>
      <c r="V5" s="5">
        <v>0.04</v>
      </c>
      <c r="W5" s="4"/>
    </row>
    <row r="6" spans="1:23">
      <c r="A6" s="7" t="s">
        <v>96</v>
      </c>
      <c r="B6" s="4" t="s">
        <v>97</v>
      </c>
      <c r="C6" s="4">
        <f>C4*D6</f>
        <v>8330</v>
      </c>
      <c r="D6" s="5">
        <v>0.00833</v>
      </c>
      <c r="E6" s="4"/>
      <c r="G6" s="7" t="s">
        <v>96</v>
      </c>
      <c r="H6" s="4" t="s">
        <v>97</v>
      </c>
      <c r="I6" s="4">
        <f>I4*J6</f>
        <v>8330</v>
      </c>
      <c r="J6" s="5">
        <v>0.00833</v>
      </c>
      <c r="K6" s="4"/>
      <c r="M6" s="7" t="s">
        <v>96</v>
      </c>
      <c r="N6" s="4" t="s">
        <v>97</v>
      </c>
      <c r="O6" s="4">
        <f>O4*P6</f>
        <v>8330</v>
      </c>
      <c r="P6" s="5">
        <v>0.00833</v>
      </c>
      <c r="Q6" s="4"/>
      <c r="S6" s="7" t="s">
        <v>96</v>
      </c>
      <c r="T6" s="4" t="s">
        <v>97</v>
      </c>
      <c r="U6" s="4">
        <f>U4*V6</f>
        <v>8330</v>
      </c>
      <c r="V6" s="5">
        <v>0.00833</v>
      </c>
      <c r="W6" s="4"/>
    </row>
    <row r="7" spans="1:23">
      <c r="A7" s="3"/>
      <c r="B7" s="4" t="s">
        <v>98</v>
      </c>
      <c r="C7" s="4">
        <f>C5*D7</f>
        <v>3200</v>
      </c>
      <c r="D7" s="5">
        <v>0.08</v>
      </c>
      <c r="E7" s="4"/>
      <c r="G7" s="3"/>
      <c r="H7" s="4" t="s">
        <v>98</v>
      </c>
      <c r="I7" s="4">
        <f>I5*J7</f>
        <v>3200</v>
      </c>
      <c r="J7" s="5">
        <v>0.08</v>
      </c>
      <c r="K7" s="4"/>
      <c r="M7" s="3"/>
      <c r="N7" s="4" t="s">
        <v>98</v>
      </c>
      <c r="O7" s="4">
        <f>O5*P7</f>
        <v>3200</v>
      </c>
      <c r="P7" s="5">
        <v>0.08</v>
      </c>
      <c r="Q7" s="4"/>
      <c r="S7" s="3"/>
      <c r="T7" s="4" t="s">
        <v>98</v>
      </c>
      <c r="U7" s="4">
        <f>U5*V7</f>
        <v>3200</v>
      </c>
      <c r="V7" s="5">
        <v>0.08</v>
      </c>
      <c r="W7" s="4"/>
    </row>
    <row r="8" spans="1:23">
      <c r="A8" s="3"/>
      <c r="B8" s="4" t="s">
        <v>99</v>
      </c>
      <c r="C8" s="4">
        <f>C5*D8</f>
        <v>800</v>
      </c>
      <c r="D8" s="5">
        <v>0.02</v>
      </c>
      <c r="E8" s="4"/>
      <c r="G8" s="3"/>
      <c r="H8" s="4" t="s">
        <v>99</v>
      </c>
      <c r="I8" s="4">
        <f>I5*J8</f>
        <v>800</v>
      </c>
      <c r="J8" s="5">
        <v>0.02</v>
      </c>
      <c r="K8" s="4"/>
      <c r="M8" s="3"/>
      <c r="N8" s="4" t="s">
        <v>99</v>
      </c>
      <c r="O8" s="4">
        <f>O5*P8</f>
        <v>800</v>
      </c>
      <c r="P8" s="5">
        <v>0.02</v>
      </c>
      <c r="Q8" s="4"/>
      <c r="S8" s="3"/>
      <c r="T8" s="4" t="s">
        <v>99</v>
      </c>
      <c r="U8" s="4">
        <f>U5*V8</f>
        <v>800</v>
      </c>
      <c r="V8" s="5">
        <v>0.02</v>
      </c>
      <c r="W8" s="4"/>
    </row>
    <row r="9" spans="1:23">
      <c r="A9" s="3"/>
      <c r="B9" s="4" t="s">
        <v>100</v>
      </c>
      <c r="C9" s="4">
        <f>D9*1000000</f>
        <v>150000</v>
      </c>
      <c r="D9" s="5">
        <v>0.15</v>
      </c>
      <c r="E9" s="4"/>
      <c r="G9" s="3"/>
      <c r="H9" s="4" t="s">
        <v>100</v>
      </c>
      <c r="I9" s="4">
        <f t="shared" ref="I9:I13" si="0">J9*1000000</f>
        <v>150000</v>
      </c>
      <c r="J9" s="5">
        <v>0.15</v>
      </c>
      <c r="K9" s="4"/>
      <c r="M9" s="3"/>
      <c r="N9" s="4" t="s">
        <v>100</v>
      </c>
      <c r="O9" s="4">
        <f t="shared" ref="O9:O13" si="1">P9*1000000</f>
        <v>150000</v>
      </c>
      <c r="P9" s="5">
        <v>0.15</v>
      </c>
      <c r="Q9" s="4"/>
      <c r="S9" s="3"/>
      <c r="T9" s="4" t="s">
        <v>100</v>
      </c>
      <c r="U9" s="4">
        <f t="shared" ref="U9:U13" si="2">V9*1000000</f>
        <v>150000</v>
      </c>
      <c r="V9" s="5">
        <v>0.15</v>
      </c>
      <c r="W9" s="4"/>
    </row>
    <row r="10" spans="1:23">
      <c r="A10" s="3"/>
      <c r="B10" s="4" t="s">
        <v>101</v>
      </c>
      <c r="C10" s="4">
        <f>D10*C5</f>
        <v>5600</v>
      </c>
      <c r="D10" s="5">
        <v>0.14</v>
      </c>
      <c r="E10" s="4"/>
      <c r="G10" s="3"/>
      <c r="H10" s="4" t="s">
        <v>101</v>
      </c>
      <c r="I10" s="4">
        <f>J10*I5</f>
        <v>5600</v>
      </c>
      <c r="J10" s="5">
        <v>0.14</v>
      </c>
      <c r="K10" s="4"/>
      <c r="M10" s="3"/>
      <c r="N10" s="4" t="s">
        <v>101</v>
      </c>
      <c r="O10" s="4">
        <f>P10*O5</f>
        <v>5600</v>
      </c>
      <c r="P10" s="5">
        <v>0.14</v>
      </c>
      <c r="Q10" s="4"/>
      <c r="S10" s="3"/>
      <c r="T10" s="4" t="s">
        <v>101</v>
      </c>
      <c r="U10" s="4">
        <f>V10*U5</f>
        <v>5600</v>
      </c>
      <c r="V10" s="5">
        <v>0.14</v>
      </c>
      <c r="W10" s="4"/>
    </row>
    <row r="11" spans="1:23">
      <c r="A11" s="3"/>
      <c r="B11" s="4" t="s">
        <v>102</v>
      </c>
      <c r="C11" s="4">
        <f>D11*1000000</f>
        <v>0</v>
      </c>
      <c r="D11" s="5"/>
      <c r="E11" s="4" t="s">
        <v>103</v>
      </c>
      <c r="G11" s="3"/>
      <c r="H11" s="4" t="s">
        <v>102</v>
      </c>
      <c r="I11" s="4">
        <f t="shared" si="0"/>
        <v>0</v>
      </c>
      <c r="J11" s="5"/>
      <c r="K11" s="4" t="s">
        <v>103</v>
      </c>
      <c r="M11" s="3"/>
      <c r="N11" s="4" t="s">
        <v>102</v>
      </c>
      <c r="O11" s="4">
        <f t="shared" si="1"/>
        <v>0</v>
      </c>
      <c r="P11" s="5"/>
      <c r="Q11" s="4" t="s">
        <v>103</v>
      </c>
      <c r="S11" s="3"/>
      <c r="T11" s="4" t="s">
        <v>102</v>
      </c>
      <c r="U11" s="4">
        <f t="shared" si="2"/>
        <v>0</v>
      </c>
      <c r="V11" s="5"/>
      <c r="W11" s="4" t="s">
        <v>103</v>
      </c>
    </row>
    <row r="12" spans="1:23">
      <c r="A12" s="3"/>
      <c r="B12" s="4" t="s">
        <v>104</v>
      </c>
      <c r="C12" s="4">
        <f>D12*1000000</f>
        <v>0</v>
      </c>
      <c r="D12" s="5"/>
      <c r="E12" s="4" t="s">
        <v>103</v>
      </c>
      <c r="G12" s="3"/>
      <c r="H12" s="4" t="s">
        <v>104</v>
      </c>
      <c r="I12" s="4">
        <f t="shared" si="0"/>
        <v>0</v>
      </c>
      <c r="J12" s="5"/>
      <c r="K12" s="4" t="s">
        <v>103</v>
      </c>
      <c r="M12" s="3"/>
      <c r="N12" s="4" t="s">
        <v>104</v>
      </c>
      <c r="O12" s="4">
        <f t="shared" si="1"/>
        <v>0</v>
      </c>
      <c r="P12" s="5"/>
      <c r="Q12" s="4" t="s">
        <v>103</v>
      </c>
      <c r="S12" s="3"/>
      <c r="T12" s="4" t="s">
        <v>104</v>
      </c>
      <c r="U12" s="4">
        <f t="shared" si="2"/>
        <v>0</v>
      </c>
      <c r="V12" s="5"/>
      <c r="W12" s="4" t="s">
        <v>103</v>
      </c>
    </row>
    <row r="13" spans="1:23">
      <c r="A13" s="3"/>
      <c r="B13" s="4" t="s">
        <v>105</v>
      </c>
      <c r="C13" s="4">
        <f>D13*1000000</f>
        <v>0</v>
      </c>
      <c r="D13" s="5"/>
      <c r="E13" s="4" t="s">
        <v>103</v>
      </c>
      <c r="G13" s="3"/>
      <c r="H13" s="4" t="s">
        <v>105</v>
      </c>
      <c r="I13" s="4">
        <f t="shared" si="0"/>
        <v>0</v>
      </c>
      <c r="J13" s="5"/>
      <c r="K13" s="4" t="s">
        <v>103</v>
      </c>
      <c r="M13" s="3"/>
      <c r="N13" s="4" t="s">
        <v>105</v>
      </c>
      <c r="O13" s="4">
        <f t="shared" si="1"/>
        <v>0</v>
      </c>
      <c r="P13" s="5"/>
      <c r="Q13" s="4" t="s">
        <v>103</v>
      </c>
      <c r="S13" s="3"/>
      <c r="T13" s="4" t="s">
        <v>105</v>
      </c>
      <c r="U13" s="4">
        <f t="shared" si="2"/>
        <v>0</v>
      </c>
      <c r="V13" s="5"/>
      <c r="W13" s="4" t="s">
        <v>103</v>
      </c>
    </row>
    <row r="14" spans="1:23">
      <c r="A14" s="3" t="s">
        <v>20</v>
      </c>
      <c r="B14" s="3"/>
      <c r="C14" s="4">
        <f>SUM(C6:C13)</f>
        <v>167930</v>
      </c>
      <c r="D14" s="5">
        <f>SUM(D6:D13)</f>
        <v>0.39833</v>
      </c>
      <c r="E14" s="4"/>
      <c r="G14" s="3" t="s">
        <v>20</v>
      </c>
      <c r="H14" s="3"/>
      <c r="I14" s="4">
        <f>SUM(I6:I13)</f>
        <v>167930</v>
      </c>
      <c r="J14" s="5">
        <f>SUM(J6:J13)</f>
        <v>0.39833</v>
      </c>
      <c r="K14" s="4"/>
      <c r="M14" s="3" t="s">
        <v>20</v>
      </c>
      <c r="N14" s="3"/>
      <c r="O14" s="4">
        <f>SUM(O6:O13)</f>
        <v>167930</v>
      </c>
      <c r="P14" s="5">
        <f>SUM(P6:P13)</f>
        <v>0.39833</v>
      </c>
      <c r="Q14" s="4"/>
      <c r="S14" s="3" t="s">
        <v>20</v>
      </c>
      <c r="T14" s="3"/>
      <c r="U14" s="4">
        <f>SUM(U6:U13)</f>
        <v>167930</v>
      </c>
      <c r="V14" s="5">
        <f>SUM(V6:V13)</f>
        <v>0.39833</v>
      </c>
      <c r="W14" s="4"/>
    </row>
    <row r="15" spans="1:23">
      <c r="A15" s="3" t="s">
        <v>106</v>
      </c>
      <c r="B15" s="4" t="s">
        <v>97</v>
      </c>
      <c r="C15" s="6"/>
      <c r="D15" s="5"/>
      <c r="E15" s="4"/>
      <c r="G15" s="3" t="s">
        <v>106</v>
      </c>
      <c r="H15" s="4" t="s">
        <v>97</v>
      </c>
      <c r="I15" s="6"/>
      <c r="J15" s="5"/>
      <c r="K15" s="4"/>
      <c r="M15" s="3" t="s">
        <v>106</v>
      </c>
      <c r="N15" s="4" t="s">
        <v>97</v>
      </c>
      <c r="O15" s="6"/>
      <c r="P15" s="5"/>
      <c r="Q15" s="4"/>
      <c r="S15" s="3" t="s">
        <v>106</v>
      </c>
      <c r="T15" s="4" t="s">
        <v>97</v>
      </c>
      <c r="U15" s="6"/>
      <c r="V15" s="5"/>
      <c r="W15" s="4"/>
    </row>
    <row r="16" spans="1:23">
      <c r="A16" s="3"/>
      <c r="B16" s="4" t="s">
        <v>98</v>
      </c>
      <c r="C16" s="6"/>
      <c r="D16" s="5"/>
      <c r="E16" s="4"/>
      <c r="G16" s="3"/>
      <c r="H16" s="4" t="s">
        <v>98</v>
      </c>
      <c r="I16" s="6"/>
      <c r="J16" s="5"/>
      <c r="K16" s="4"/>
      <c r="M16" s="3"/>
      <c r="N16" s="4" t="s">
        <v>98</v>
      </c>
      <c r="O16" s="6"/>
      <c r="P16" s="5"/>
      <c r="Q16" s="4"/>
      <c r="S16" s="3"/>
      <c r="T16" s="4" t="s">
        <v>98</v>
      </c>
      <c r="U16" s="6"/>
      <c r="V16" s="5"/>
      <c r="W16" s="4"/>
    </row>
    <row r="17" spans="1:23">
      <c r="A17" s="3"/>
      <c r="B17" s="4" t="s">
        <v>99</v>
      </c>
      <c r="C17" s="6"/>
      <c r="D17" s="5"/>
      <c r="E17" s="4"/>
      <c r="G17" s="3"/>
      <c r="H17" s="4" t="s">
        <v>99</v>
      </c>
      <c r="I17" s="6"/>
      <c r="J17" s="5"/>
      <c r="K17" s="4"/>
      <c r="M17" s="3"/>
      <c r="N17" s="4" t="s">
        <v>99</v>
      </c>
      <c r="O17" s="6"/>
      <c r="P17" s="5"/>
      <c r="Q17" s="4"/>
      <c r="S17" s="3"/>
      <c r="T17" s="4" t="s">
        <v>99</v>
      </c>
      <c r="U17" s="6"/>
      <c r="V17" s="5"/>
      <c r="W17" s="4"/>
    </row>
    <row r="18" spans="1:23">
      <c r="A18" s="3"/>
      <c r="B18" s="4" t="s">
        <v>100</v>
      </c>
      <c r="C18" s="6"/>
      <c r="D18" s="5"/>
      <c r="E18" s="4"/>
      <c r="G18" s="3"/>
      <c r="H18" s="4" t="s">
        <v>100</v>
      </c>
      <c r="I18" s="6"/>
      <c r="J18" s="5"/>
      <c r="K18" s="4"/>
      <c r="M18" s="3"/>
      <c r="N18" s="4" t="s">
        <v>100</v>
      </c>
      <c r="O18" s="6"/>
      <c r="P18" s="5"/>
      <c r="Q18" s="4"/>
      <c r="S18" s="3"/>
      <c r="T18" s="4" t="s">
        <v>100</v>
      </c>
      <c r="U18" s="6"/>
      <c r="V18" s="5"/>
      <c r="W18" s="4"/>
    </row>
    <row r="19" spans="1:23">
      <c r="A19" s="3"/>
      <c r="B19" s="4" t="s">
        <v>101</v>
      </c>
      <c r="C19" s="6"/>
      <c r="D19" s="5"/>
      <c r="E19" s="4"/>
      <c r="G19" s="3"/>
      <c r="H19" s="4" t="s">
        <v>101</v>
      </c>
      <c r="I19" s="6"/>
      <c r="J19" s="5"/>
      <c r="K19" s="4"/>
      <c r="M19" s="3"/>
      <c r="N19" s="4" t="s">
        <v>101</v>
      </c>
      <c r="O19" s="6"/>
      <c r="P19" s="5"/>
      <c r="Q19" s="4"/>
      <c r="S19" s="3"/>
      <c r="T19" s="4" t="s">
        <v>101</v>
      </c>
      <c r="U19" s="6"/>
      <c r="V19" s="5"/>
      <c r="W19" s="4"/>
    </row>
    <row r="20" spans="1:23">
      <c r="A20" s="3"/>
      <c r="B20" s="4" t="s">
        <v>102</v>
      </c>
      <c r="C20" s="6"/>
      <c r="D20" s="5"/>
      <c r="E20" s="4"/>
      <c r="G20" s="3"/>
      <c r="H20" s="4" t="s">
        <v>102</v>
      </c>
      <c r="I20" s="6"/>
      <c r="J20" s="5"/>
      <c r="K20" s="4"/>
      <c r="M20" s="3"/>
      <c r="N20" s="4" t="s">
        <v>102</v>
      </c>
      <c r="O20" s="6"/>
      <c r="P20" s="5"/>
      <c r="Q20" s="4"/>
      <c r="S20" s="3"/>
      <c r="T20" s="4" t="s">
        <v>102</v>
      </c>
      <c r="U20" s="6"/>
      <c r="V20" s="5"/>
      <c r="W20" s="4"/>
    </row>
    <row r="21" spans="1:23">
      <c r="A21" s="3"/>
      <c r="B21" s="4" t="s">
        <v>104</v>
      </c>
      <c r="C21" s="6"/>
      <c r="D21" s="5"/>
      <c r="E21" s="4"/>
      <c r="G21" s="3"/>
      <c r="H21" s="4" t="s">
        <v>104</v>
      </c>
      <c r="I21" s="6"/>
      <c r="J21" s="5"/>
      <c r="K21" s="4"/>
      <c r="M21" s="3"/>
      <c r="N21" s="4" t="s">
        <v>104</v>
      </c>
      <c r="O21" s="6"/>
      <c r="P21" s="5"/>
      <c r="Q21" s="4"/>
      <c r="S21" s="3"/>
      <c r="T21" s="4" t="s">
        <v>104</v>
      </c>
      <c r="U21" s="6"/>
      <c r="V21" s="5"/>
      <c r="W21" s="4"/>
    </row>
    <row r="22" spans="1:23">
      <c r="A22" s="3"/>
      <c r="B22" s="4" t="s">
        <v>105</v>
      </c>
      <c r="C22" s="6"/>
      <c r="D22" s="5"/>
      <c r="E22" s="4"/>
      <c r="G22" s="3"/>
      <c r="H22" s="4" t="s">
        <v>105</v>
      </c>
      <c r="I22" s="6"/>
      <c r="J22" s="5"/>
      <c r="K22" s="4"/>
      <c r="M22" s="3"/>
      <c r="N22" s="4" t="s">
        <v>105</v>
      </c>
      <c r="O22" s="6"/>
      <c r="P22" s="5"/>
      <c r="Q22" s="4"/>
      <c r="S22" s="3"/>
      <c r="T22" s="4" t="s">
        <v>105</v>
      </c>
      <c r="U22" s="6"/>
      <c r="V22" s="5"/>
      <c r="W22" s="4"/>
    </row>
    <row r="23" spans="1:23">
      <c r="A23" s="3" t="s">
        <v>20</v>
      </c>
      <c r="B23" s="3"/>
      <c r="C23" s="4">
        <f>SUM(C15:C22)</f>
        <v>0</v>
      </c>
      <c r="D23" s="5"/>
      <c r="E23" s="4"/>
      <c r="G23" s="3" t="s">
        <v>20</v>
      </c>
      <c r="H23" s="3"/>
      <c r="I23" s="4">
        <f>SUM(I15:I22)</f>
        <v>0</v>
      </c>
      <c r="J23" s="5"/>
      <c r="K23" s="4"/>
      <c r="M23" s="3" t="s">
        <v>20</v>
      </c>
      <c r="N23" s="3"/>
      <c r="O23" s="4">
        <f>SUM(O15:O22)</f>
        <v>0</v>
      </c>
      <c r="P23" s="5"/>
      <c r="Q23" s="4"/>
      <c r="S23" s="3" t="s">
        <v>20</v>
      </c>
      <c r="T23" s="3"/>
      <c r="U23" s="4">
        <f>SUM(U15:U22)</f>
        <v>0</v>
      </c>
      <c r="V23" s="5"/>
      <c r="W23" s="4"/>
    </row>
    <row r="24" spans="1:23">
      <c r="A24" s="3" t="s">
        <v>107</v>
      </c>
      <c r="B24" s="4" t="s">
        <v>97</v>
      </c>
      <c r="C24" s="4">
        <f>C6-C15</f>
        <v>8330</v>
      </c>
      <c r="D24" s="5"/>
      <c r="E24" s="4"/>
      <c r="G24" s="3" t="s">
        <v>107</v>
      </c>
      <c r="H24" s="4" t="s">
        <v>97</v>
      </c>
      <c r="I24" s="4">
        <f t="shared" ref="I24:I31" si="3">I6-I15</f>
        <v>8330</v>
      </c>
      <c r="J24" s="5"/>
      <c r="K24" s="4"/>
      <c r="M24" s="3" t="s">
        <v>107</v>
      </c>
      <c r="N24" s="4" t="s">
        <v>97</v>
      </c>
      <c r="O24" s="4">
        <f t="shared" ref="O24:O31" si="4">O6-O15</f>
        <v>8330</v>
      </c>
      <c r="P24" s="5"/>
      <c r="Q24" s="4"/>
      <c r="S24" s="3" t="s">
        <v>107</v>
      </c>
      <c r="T24" s="4" t="s">
        <v>97</v>
      </c>
      <c r="U24" s="4">
        <f t="shared" ref="U24:U31" si="5">U6-U15</f>
        <v>8330</v>
      </c>
      <c r="V24" s="5"/>
      <c r="W24" s="4"/>
    </row>
    <row r="25" spans="1:23">
      <c r="A25" s="3"/>
      <c r="B25" s="4" t="s">
        <v>98</v>
      </c>
      <c r="C25" s="4">
        <f t="shared" ref="C25:C31" si="6">C7-C16</f>
        <v>3200</v>
      </c>
      <c r="D25" s="5"/>
      <c r="E25" s="4"/>
      <c r="G25" s="3"/>
      <c r="H25" s="4" t="s">
        <v>98</v>
      </c>
      <c r="I25" s="4">
        <f t="shared" si="3"/>
        <v>3200</v>
      </c>
      <c r="J25" s="5"/>
      <c r="K25" s="4"/>
      <c r="M25" s="3"/>
      <c r="N25" s="4" t="s">
        <v>98</v>
      </c>
      <c r="O25" s="4">
        <f t="shared" si="4"/>
        <v>3200</v>
      </c>
      <c r="P25" s="5"/>
      <c r="Q25" s="4"/>
      <c r="S25" s="3"/>
      <c r="T25" s="4" t="s">
        <v>98</v>
      </c>
      <c r="U25" s="4">
        <f t="shared" si="5"/>
        <v>3200</v>
      </c>
      <c r="V25" s="5"/>
      <c r="W25" s="4"/>
    </row>
    <row r="26" spans="1:23">
      <c r="A26" s="3"/>
      <c r="B26" s="4" t="s">
        <v>99</v>
      </c>
      <c r="C26" s="4">
        <f t="shared" si="6"/>
        <v>800</v>
      </c>
      <c r="D26" s="5"/>
      <c r="E26" s="4"/>
      <c r="G26" s="3"/>
      <c r="H26" s="4" t="s">
        <v>99</v>
      </c>
      <c r="I26" s="4">
        <f t="shared" si="3"/>
        <v>800</v>
      </c>
      <c r="J26" s="5"/>
      <c r="K26" s="4"/>
      <c r="M26" s="3"/>
      <c r="N26" s="4" t="s">
        <v>99</v>
      </c>
      <c r="O26" s="4">
        <f t="shared" si="4"/>
        <v>800</v>
      </c>
      <c r="P26" s="5"/>
      <c r="Q26" s="4"/>
      <c r="S26" s="3"/>
      <c r="T26" s="4" t="s">
        <v>99</v>
      </c>
      <c r="U26" s="4">
        <f t="shared" si="5"/>
        <v>800</v>
      </c>
      <c r="V26" s="5"/>
      <c r="W26" s="4"/>
    </row>
    <row r="27" spans="1:23">
      <c r="A27" s="3"/>
      <c r="B27" s="4" t="s">
        <v>100</v>
      </c>
      <c r="C27" s="4">
        <f t="shared" si="6"/>
        <v>150000</v>
      </c>
      <c r="D27" s="5"/>
      <c r="E27" s="4"/>
      <c r="G27" s="3"/>
      <c r="H27" s="4" t="s">
        <v>100</v>
      </c>
      <c r="I27" s="4">
        <f t="shared" si="3"/>
        <v>150000</v>
      </c>
      <c r="J27" s="5"/>
      <c r="K27" s="4"/>
      <c r="M27" s="3"/>
      <c r="N27" s="4" t="s">
        <v>100</v>
      </c>
      <c r="O27" s="4">
        <f t="shared" si="4"/>
        <v>150000</v>
      </c>
      <c r="P27" s="5"/>
      <c r="Q27" s="4"/>
      <c r="S27" s="3"/>
      <c r="T27" s="4" t="s">
        <v>100</v>
      </c>
      <c r="U27" s="4">
        <f t="shared" si="5"/>
        <v>150000</v>
      </c>
      <c r="V27" s="5"/>
      <c r="W27" s="4"/>
    </row>
    <row r="28" spans="1:23">
      <c r="A28" s="3"/>
      <c r="B28" s="4" t="s">
        <v>101</v>
      </c>
      <c r="C28" s="4">
        <f t="shared" si="6"/>
        <v>5600</v>
      </c>
      <c r="D28" s="5"/>
      <c r="E28" s="4"/>
      <c r="G28" s="3"/>
      <c r="H28" s="4" t="s">
        <v>101</v>
      </c>
      <c r="I28" s="4">
        <f t="shared" si="3"/>
        <v>5600</v>
      </c>
      <c r="J28" s="5"/>
      <c r="K28" s="4"/>
      <c r="M28" s="3"/>
      <c r="N28" s="4" t="s">
        <v>101</v>
      </c>
      <c r="O28" s="4">
        <f t="shared" si="4"/>
        <v>5600</v>
      </c>
      <c r="P28" s="5"/>
      <c r="Q28" s="4"/>
      <c r="S28" s="3"/>
      <c r="T28" s="4" t="s">
        <v>101</v>
      </c>
      <c r="U28" s="4">
        <f t="shared" si="5"/>
        <v>5600</v>
      </c>
      <c r="V28" s="5"/>
      <c r="W28" s="4"/>
    </row>
    <row r="29" spans="1:23">
      <c r="A29" s="3"/>
      <c r="B29" s="4" t="s">
        <v>102</v>
      </c>
      <c r="C29" s="4">
        <f t="shared" si="6"/>
        <v>0</v>
      </c>
      <c r="D29" s="5"/>
      <c r="E29" s="4"/>
      <c r="G29" s="3"/>
      <c r="H29" s="4" t="s">
        <v>102</v>
      </c>
      <c r="I29" s="4">
        <f t="shared" si="3"/>
        <v>0</v>
      </c>
      <c r="J29" s="5"/>
      <c r="K29" s="4"/>
      <c r="M29" s="3"/>
      <c r="N29" s="4" t="s">
        <v>102</v>
      </c>
      <c r="O29" s="4">
        <f t="shared" si="4"/>
        <v>0</v>
      </c>
      <c r="P29" s="5"/>
      <c r="Q29" s="4"/>
      <c r="S29" s="3"/>
      <c r="T29" s="4" t="s">
        <v>102</v>
      </c>
      <c r="U29" s="4">
        <f t="shared" si="5"/>
        <v>0</v>
      </c>
      <c r="V29" s="5"/>
      <c r="W29" s="4"/>
    </row>
    <row r="30" spans="1:23">
      <c r="A30" s="3"/>
      <c r="B30" s="4" t="s">
        <v>104</v>
      </c>
      <c r="C30" s="4">
        <f t="shared" si="6"/>
        <v>0</v>
      </c>
      <c r="D30" s="5"/>
      <c r="E30" s="4"/>
      <c r="G30" s="3"/>
      <c r="H30" s="4" t="s">
        <v>104</v>
      </c>
      <c r="I30" s="4">
        <f t="shared" si="3"/>
        <v>0</v>
      </c>
      <c r="J30" s="5"/>
      <c r="K30" s="4"/>
      <c r="M30" s="3"/>
      <c r="N30" s="4" t="s">
        <v>104</v>
      </c>
      <c r="O30" s="4">
        <f t="shared" si="4"/>
        <v>0</v>
      </c>
      <c r="P30" s="5"/>
      <c r="Q30" s="4"/>
      <c r="S30" s="3"/>
      <c r="T30" s="4" t="s">
        <v>104</v>
      </c>
      <c r="U30" s="4">
        <f t="shared" si="5"/>
        <v>0</v>
      </c>
      <c r="V30" s="5"/>
      <c r="W30" s="4"/>
    </row>
    <row r="31" spans="1:23">
      <c r="A31" s="3"/>
      <c r="B31" s="4" t="s">
        <v>105</v>
      </c>
      <c r="C31" s="4">
        <f t="shared" si="6"/>
        <v>0</v>
      </c>
      <c r="D31" s="5"/>
      <c r="E31" s="4"/>
      <c r="G31" s="3"/>
      <c r="H31" s="4" t="s">
        <v>105</v>
      </c>
      <c r="I31" s="4">
        <f t="shared" si="3"/>
        <v>0</v>
      </c>
      <c r="J31" s="5"/>
      <c r="K31" s="4"/>
      <c r="M31" s="3"/>
      <c r="N31" s="4" t="s">
        <v>105</v>
      </c>
      <c r="O31" s="4">
        <f t="shared" si="4"/>
        <v>0</v>
      </c>
      <c r="P31" s="5"/>
      <c r="Q31" s="4"/>
      <c r="S31" s="3"/>
      <c r="T31" s="4" t="s">
        <v>105</v>
      </c>
      <c r="U31" s="4">
        <f t="shared" si="5"/>
        <v>0</v>
      </c>
      <c r="V31" s="5"/>
      <c r="W31" s="4"/>
    </row>
    <row r="32" spans="1:23">
      <c r="A32" s="3" t="s">
        <v>20</v>
      </c>
      <c r="B32" s="3"/>
      <c r="C32" s="4">
        <f>SUM(C24:C31)</f>
        <v>167930</v>
      </c>
      <c r="D32" s="5"/>
      <c r="E32" s="4"/>
      <c r="G32" s="3" t="s">
        <v>20</v>
      </c>
      <c r="H32" s="3"/>
      <c r="I32" s="4">
        <f>SUM(I24:I31)</f>
        <v>167930</v>
      </c>
      <c r="J32" s="5"/>
      <c r="K32" s="4"/>
      <c r="M32" s="3" t="s">
        <v>20</v>
      </c>
      <c r="N32" s="3"/>
      <c r="O32" s="4">
        <f>SUM(O24:O31)</f>
        <v>167930</v>
      </c>
      <c r="P32" s="5"/>
      <c r="Q32" s="4"/>
      <c r="S32" s="3" t="s">
        <v>20</v>
      </c>
      <c r="T32" s="3"/>
      <c r="U32" s="4">
        <f>SUM(U24:U31)</f>
        <v>167930</v>
      </c>
      <c r="V32" s="5"/>
      <c r="W32" s="4"/>
    </row>
  </sheetData>
  <sheetProtection formatCells="0" insertHyperlinks="0" autoFilter="0"/>
  <mergeCells count="32">
    <mergeCell ref="A14:B14"/>
    <mergeCell ref="G14:H14"/>
    <mergeCell ref="M14:N14"/>
    <mergeCell ref="S14:T14"/>
    <mergeCell ref="A23:B23"/>
    <mergeCell ref="G23:H23"/>
    <mergeCell ref="M23:N23"/>
    <mergeCell ref="S23:T23"/>
    <mergeCell ref="A32:B32"/>
    <mergeCell ref="G32:H32"/>
    <mergeCell ref="M32:N32"/>
    <mergeCell ref="S32:T32"/>
    <mergeCell ref="A3:A4"/>
    <mergeCell ref="A6:A13"/>
    <mergeCell ref="A15:A22"/>
    <mergeCell ref="A24:A31"/>
    <mergeCell ref="G3:G4"/>
    <mergeCell ref="G6:G13"/>
    <mergeCell ref="G15:G22"/>
    <mergeCell ref="G24:G31"/>
    <mergeCell ref="M3:M4"/>
    <mergeCell ref="M6:M13"/>
    <mergeCell ref="M15:M22"/>
    <mergeCell ref="M24:M31"/>
    <mergeCell ref="S3:S4"/>
    <mergeCell ref="S6:S13"/>
    <mergeCell ref="S15:S22"/>
    <mergeCell ref="S24:S31"/>
    <mergeCell ref="A1:E2"/>
    <mergeCell ref="G1:K2"/>
    <mergeCell ref="M1:Q2"/>
    <mergeCell ref="S1:W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税款计算表</vt:lpstr>
      <vt:lpstr>材料计算表</vt:lpstr>
      <vt:lpstr>费用核算表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高玉婷，专业总账会计培训，代账</cp:lastModifiedBy>
  <dcterms:created xsi:type="dcterms:W3CDTF">2020-11-21T10:15:00Z</dcterms:created>
  <dcterms:modified xsi:type="dcterms:W3CDTF">2024-09-24T08:52:50Z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6710F847C5A54F679E78CDB24670F69A_12</vt:lpwstr>
  </property>
</Properties>
</file>