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2"/>
  </bookViews>
  <sheets>
    <sheet name="科目余额表" sheetId="3" r:id="rId1"/>
    <sheet name="记账凭证" sheetId="1" r:id="rId2"/>
    <sheet name="课程合并演练" sheetId="4" r:id="rId3"/>
  </sheets>
  <definedNames>
    <definedName name="_xlnm._FilterDatabase" localSheetId="0" hidden="1">科目余额表!$G$1:$L$40</definedName>
    <definedName name="_xlnm._FilterDatabase" localSheetId="2" hidden="1">课程合并演练!$G$1:$L$48</definedName>
  </definedNames>
  <calcPr calcId="191029"/>
  <pivotCaches>
    <pivotCache cacheId="0" r:id="rId4"/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<sst xmlns="http://schemas.openxmlformats.org/spreadsheetml/2006/main" count="573" uniqueCount="59">
  <si>
    <t>科目编码</t>
  </si>
  <si>
    <t>总账科目</t>
  </si>
  <si>
    <t>明细科目</t>
  </si>
  <si>
    <t>求和项:借方金额</t>
  </si>
  <si>
    <t>求和项:贷方金额</t>
  </si>
  <si>
    <t>余额</t>
  </si>
  <si>
    <t>B公司科目余额表</t>
  </si>
  <si>
    <t>合并报表</t>
  </si>
  <si>
    <t>余额:借方金额</t>
  </si>
  <si>
    <t>余额:贷方金额</t>
  </si>
  <si>
    <t>本年发生额</t>
  </si>
  <si>
    <t>库存商品</t>
  </si>
  <si>
    <t>(空白)</t>
  </si>
  <si>
    <t>银行存款</t>
  </si>
  <si>
    <t>应收账款</t>
  </si>
  <si>
    <t>C公司</t>
  </si>
  <si>
    <t>应付账款</t>
  </si>
  <si>
    <t>A公司</t>
  </si>
  <si>
    <t>长期股权投资</t>
  </si>
  <si>
    <t>应付职工薪酬</t>
  </si>
  <si>
    <t>工资</t>
  </si>
  <si>
    <t>应交税费</t>
  </si>
  <si>
    <t>进项税</t>
  </si>
  <si>
    <t>销项税</t>
  </si>
  <si>
    <t>本年利润</t>
  </si>
  <si>
    <t>实收资本</t>
  </si>
  <si>
    <t>管理费用</t>
  </si>
  <si>
    <t>主营业务成本</t>
  </si>
  <si>
    <t>主营业务收入</t>
  </si>
  <si>
    <t>总计</t>
  </si>
  <si>
    <t>利润表</t>
  </si>
  <si>
    <t>资产负债表</t>
  </si>
  <si>
    <t>金额</t>
  </si>
  <si>
    <t>A公司科目余额表</t>
  </si>
  <si>
    <t>利润总额</t>
  </si>
  <si>
    <t>净利润</t>
  </si>
  <si>
    <t>B公司</t>
  </si>
  <si>
    <t>未分配利润</t>
  </si>
  <si>
    <t>资产合计：</t>
  </si>
  <si>
    <t>负债+所有者权益合计</t>
  </si>
  <si>
    <t>D公司</t>
  </si>
  <si>
    <t>股东1</t>
  </si>
  <si>
    <t>摘要</t>
  </si>
  <si>
    <t>借方金额</t>
  </si>
  <si>
    <t>贷方金额</t>
  </si>
  <si>
    <t>记账凭证--1</t>
  </si>
  <si>
    <t>收到投资款</t>
  </si>
  <si>
    <t>支付投资款</t>
  </si>
  <si>
    <t>记账凭证--2</t>
  </si>
  <si>
    <t>采购货物</t>
  </si>
  <si>
    <t>记账凭证--3</t>
  </si>
  <si>
    <t>销售货物</t>
  </si>
  <si>
    <t>记账凭证--4</t>
  </si>
  <si>
    <t>核算成本</t>
  </si>
  <si>
    <t>记账凭证--5</t>
  </si>
  <si>
    <t>计提工资</t>
  </si>
  <si>
    <t>记账凭证--6</t>
  </si>
  <si>
    <t>结转本年利润</t>
  </si>
  <si>
    <t>合并报表--科目余额表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</si>
</sst>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2" borderId="1" xfId="0" applyFont="1" applyFill="1" applyBorder="1">
      <alignment vertical="center"/>
    </xf>
    <xf numFmtId="0" fontId="5" fillId="2" borderId="1" xfId="0" applyNumberFormat="1" applyFont="1" applyFill="1" applyBorder="1">
      <alignment vertical="center"/>
    </xf>
    <xf numFmtId="0" fontId="2" fillId="0" borderId="1" xfId="0" applyNumberFormat="1" applyFont="1" applyBorder="1">
      <alignment vertical="center"/>
    </xf>
    <xf numFmtId="0" fontId="5" fillId="0" borderId="1" xfId="0" applyNumberFormat="1" applyFont="1" applyBorder="1">
      <alignment vertical="center"/>
    </xf>
    <xf numFmtId="0" fontId="0" fillId="5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37.6158101852" refreshedBy="16592" recordCount="36">
  <cacheSource type="worksheet">
    <worksheetSource ref="A1:F1048576" sheet="记账凭证"/>
  </cacheSource>
  <cacheFields count="6">
    <cacheField name="摘要" numFmtId="0">
      <sharedItems containsBlank="1" count="15">
        <s v="B公司"/>
        <m/>
        <s v="记账凭证--1"/>
        <s v="摘要"/>
        <s v="收到投资款"/>
        <s v="记账凭证--2"/>
        <s v="采购货物"/>
        <s v="记账凭证--3"/>
        <s v="销售货物"/>
        <s v="记账凭证--4"/>
        <s v="核算成本"/>
        <s v="记账凭证--5"/>
        <s v="计提工资"/>
        <s v="记账凭证--6"/>
        <s v="结转本年利润"/>
      </sharedItems>
    </cacheField>
    <cacheField name="科目编码" numFmtId="0">
      <sharedItems containsBlank="1" containsNumber="1" containsInteger="1" containsMixedTypes="1" count="6">
        <m/>
        <s v="科目编码"/>
        <n v="1"/>
        <n v="3"/>
        <n v="2"/>
        <n v="5"/>
      </sharedItems>
    </cacheField>
    <cacheField name="总账科目" numFmtId="0">
      <sharedItems containsBlank="1" count="13">
        <m/>
        <s v="总账科目"/>
        <s v="银行存款"/>
        <s v="实收资本"/>
        <s v="库存商品"/>
        <s v="应交税费"/>
        <s v="应付账款"/>
        <s v="应收账款"/>
        <s v="主营业务收入"/>
        <s v="主营业务成本"/>
        <s v="管理费用"/>
        <s v="应付职工薪酬"/>
        <s v="本年利润"/>
      </sharedItems>
    </cacheField>
    <cacheField name="明细科目" numFmtId="0">
      <sharedItems containsBlank="1" count="7">
        <m/>
        <s v="明细科目"/>
        <s v="A公司"/>
        <s v="进项税"/>
        <s v="C公司"/>
        <s v="销项税"/>
        <s v="工资"/>
      </sharedItems>
    </cacheField>
    <cacheField name="借方金额" numFmtId="0">
      <sharedItems containsBlank="1" containsNumber="1" containsMixedTypes="1" count="8">
        <m/>
        <s v="借方金额"/>
        <n v="1000000"/>
        <n v="442477.88"/>
        <n v="57522.12"/>
        <n v="600000"/>
        <n v="21200"/>
        <n v="530973.45"/>
      </sharedItems>
    </cacheField>
    <cacheField name="贷方金额" numFmtId="0">
      <sharedItems containsBlank="1" containsNumber="1" containsMixedTypes="1" count="9">
        <m/>
        <s v="贷方金额"/>
        <n v="1000000"/>
        <n v="500000"/>
        <n v="530973.45"/>
        <n v="69026.55"/>
        <n v="442477.88"/>
        <n v="21200"/>
        <n v="67295.57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37.6158564815" refreshedBy="16592" recordCount="39">
  <cacheSource type="worksheet">
    <worksheetSource ref="H1:M1048576" sheet="记账凭证"/>
  </cacheSource>
  <cacheFields count="6">
    <cacheField name="摘要" numFmtId="0">
      <sharedItems containsBlank="1" count="16">
        <s v="A公司"/>
        <s v="记账凭证--1"/>
        <s v="摘要"/>
        <s v="收到投资款"/>
        <s v="支付投资款"/>
        <m/>
        <s v="记账凭证--2"/>
        <s v="采购货物"/>
        <s v="记账凭证--3"/>
        <s v="销售货物"/>
        <s v="记账凭证--4"/>
        <s v="核算成本"/>
        <s v="记账凭证--5"/>
        <s v="计提工资"/>
        <s v="记账凭证--6"/>
        <s v="结转本年利润"/>
      </sharedItems>
    </cacheField>
    <cacheField name="科目编码" numFmtId="0">
      <sharedItems containsBlank="1" containsNumber="1" containsInteger="1" containsMixedTypes="1" count="6">
        <m/>
        <s v="科目编码"/>
        <n v="1"/>
        <n v="3"/>
        <n v="2"/>
        <n v="5"/>
      </sharedItems>
    </cacheField>
    <cacheField name="总账科目" numFmtId="0">
      <sharedItems containsBlank="1" count="14">
        <m/>
        <s v="总账科目"/>
        <s v="银行存款"/>
        <s v="实收资本"/>
        <s v="长期股权投资"/>
        <s v="库存商品"/>
        <s v="应交税费"/>
        <s v="应付账款"/>
        <s v="应收账款"/>
        <s v="主营业务收入"/>
        <s v="主营业务成本"/>
        <s v="管理费用"/>
        <s v="应付职工薪酬"/>
        <s v="本年利润"/>
      </sharedItems>
    </cacheField>
    <cacheField name="明细科目" numFmtId="0">
      <sharedItems containsBlank="1" count="8">
        <m/>
        <s v="明细科目"/>
        <s v="股东1"/>
        <s v="B公司"/>
        <s v="进项税"/>
        <s v="D公司"/>
        <s v="销项税"/>
        <s v="工资"/>
      </sharedItems>
    </cacheField>
    <cacheField name="借方金额" numFmtId="0">
      <sharedItems containsBlank="1" containsNumber="1" containsMixedTypes="1" count="8">
        <m/>
        <s v="借方金额"/>
        <n v="1000000"/>
        <n v="398230.1"/>
        <n v="51769.9"/>
        <n v="500000"/>
        <n v="17600"/>
        <n v="442477.88"/>
      </sharedItems>
    </cacheField>
    <cacheField name="贷方金额" numFmtId="0">
      <sharedItems containsBlank="1" containsNumber="1" containsMixedTypes="1" count="9">
        <m/>
        <s v="贷方金额"/>
        <n v="1000000"/>
        <n v="450000"/>
        <n v="442477.88"/>
        <n v="57522.12"/>
        <n v="398230.1"/>
        <n v="17600"/>
        <n v="26647.7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x v="0"/>
    <x v="0"/>
    <x v="0"/>
    <x v="0"/>
    <x v="0"/>
  </r>
  <r>
    <x v="1"/>
    <x v="0"/>
    <x v="0"/>
    <x v="0"/>
    <x v="0"/>
    <x v="0"/>
  </r>
  <r>
    <x v="2"/>
    <x v="0"/>
    <x v="0"/>
    <x v="0"/>
    <x v="0"/>
    <x v="0"/>
  </r>
  <r>
    <x v="3"/>
    <x v="1"/>
    <x v="1"/>
    <x v="1"/>
    <x v="1"/>
    <x v="1"/>
  </r>
  <r>
    <x v="4"/>
    <x v="2"/>
    <x v="2"/>
    <x v="0"/>
    <x v="2"/>
    <x v="0"/>
  </r>
  <r>
    <x v="4"/>
    <x v="3"/>
    <x v="3"/>
    <x v="2"/>
    <x v="0"/>
    <x v="2"/>
  </r>
  <r>
    <x v="1"/>
    <x v="0"/>
    <x v="0"/>
    <x v="0"/>
    <x v="0"/>
    <x v="0"/>
  </r>
  <r>
    <x v="5"/>
    <x v="0"/>
    <x v="0"/>
    <x v="0"/>
    <x v="0"/>
    <x v="0"/>
  </r>
  <r>
    <x v="3"/>
    <x v="1"/>
    <x v="1"/>
    <x v="1"/>
    <x v="1"/>
    <x v="1"/>
  </r>
  <r>
    <x v="6"/>
    <x v="2"/>
    <x v="4"/>
    <x v="0"/>
    <x v="3"/>
    <x v="0"/>
  </r>
  <r>
    <x v="6"/>
    <x v="4"/>
    <x v="5"/>
    <x v="3"/>
    <x v="4"/>
    <x v="0"/>
  </r>
  <r>
    <x v="6"/>
    <x v="4"/>
    <x v="6"/>
    <x v="2"/>
    <x v="0"/>
    <x v="3"/>
  </r>
  <r>
    <x v="1"/>
    <x v="0"/>
    <x v="0"/>
    <x v="0"/>
    <x v="0"/>
    <x v="0"/>
  </r>
  <r>
    <x v="7"/>
    <x v="0"/>
    <x v="0"/>
    <x v="0"/>
    <x v="0"/>
    <x v="0"/>
  </r>
  <r>
    <x v="3"/>
    <x v="1"/>
    <x v="1"/>
    <x v="1"/>
    <x v="1"/>
    <x v="1"/>
  </r>
  <r>
    <x v="8"/>
    <x v="2"/>
    <x v="7"/>
    <x v="4"/>
    <x v="5"/>
    <x v="0"/>
  </r>
  <r>
    <x v="8"/>
    <x v="5"/>
    <x v="8"/>
    <x v="0"/>
    <x v="0"/>
    <x v="4"/>
  </r>
  <r>
    <x v="8"/>
    <x v="4"/>
    <x v="5"/>
    <x v="5"/>
    <x v="0"/>
    <x v="5"/>
  </r>
  <r>
    <x v="1"/>
    <x v="0"/>
    <x v="0"/>
    <x v="0"/>
    <x v="0"/>
    <x v="0"/>
  </r>
  <r>
    <x v="9"/>
    <x v="0"/>
    <x v="0"/>
    <x v="0"/>
    <x v="0"/>
    <x v="0"/>
  </r>
  <r>
    <x v="3"/>
    <x v="1"/>
    <x v="1"/>
    <x v="1"/>
    <x v="1"/>
    <x v="1"/>
  </r>
  <r>
    <x v="10"/>
    <x v="5"/>
    <x v="9"/>
    <x v="0"/>
    <x v="3"/>
    <x v="0"/>
  </r>
  <r>
    <x v="10"/>
    <x v="2"/>
    <x v="4"/>
    <x v="0"/>
    <x v="0"/>
    <x v="6"/>
  </r>
  <r>
    <x v="1"/>
    <x v="0"/>
    <x v="0"/>
    <x v="0"/>
    <x v="0"/>
    <x v="0"/>
  </r>
  <r>
    <x v="11"/>
    <x v="0"/>
    <x v="0"/>
    <x v="0"/>
    <x v="0"/>
    <x v="0"/>
  </r>
  <r>
    <x v="3"/>
    <x v="1"/>
    <x v="1"/>
    <x v="1"/>
    <x v="1"/>
    <x v="1"/>
  </r>
  <r>
    <x v="12"/>
    <x v="5"/>
    <x v="10"/>
    <x v="6"/>
    <x v="6"/>
    <x v="0"/>
  </r>
  <r>
    <x v="12"/>
    <x v="4"/>
    <x v="11"/>
    <x v="6"/>
    <x v="0"/>
    <x v="7"/>
  </r>
  <r>
    <x v="1"/>
    <x v="0"/>
    <x v="0"/>
    <x v="0"/>
    <x v="0"/>
    <x v="0"/>
  </r>
  <r>
    <x v="13"/>
    <x v="0"/>
    <x v="0"/>
    <x v="0"/>
    <x v="0"/>
    <x v="0"/>
  </r>
  <r>
    <x v="3"/>
    <x v="1"/>
    <x v="1"/>
    <x v="1"/>
    <x v="1"/>
    <x v="1"/>
  </r>
  <r>
    <x v="14"/>
    <x v="3"/>
    <x v="12"/>
    <x v="0"/>
    <x v="0"/>
    <x v="8"/>
  </r>
  <r>
    <x v="14"/>
    <x v="5"/>
    <x v="8"/>
    <x v="0"/>
    <x v="7"/>
    <x v="0"/>
  </r>
  <r>
    <x v="14"/>
    <x v="5"/>
    <x v="9"/>
    <x v="0"/>
    <x v="0"/>
    <x v="6"/>
  </r>
  <r>
    <x v="14"/>
    <x v="5"/>
    <x v="10"/>
    <x v="6"/>
    <x v="0"/>
    <x v="7"/>
  </r>
  <r>
    <x v="1"/>
    <x v="0"/>
    <x v="0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9">
  <r>
    <x v="0"/>
    <x v="0"/>
    <x v="0"/>
    <x v="0"/>
    <x v="0"/>
    <x v="0"/>
  </r>
  <r>
    <x v="1"/>
    <x v="0"/>
    <x v="0"/>
    <x v="0"/>
    <x v="0"/>
    <x v="0"/>
  </r>
  <r>
    <x v="2"/>
    <x v="1"/>
    <x v="1"/>
    <x v="1"/>
    <x v="1"/>
    <x v="1"/>
  </r>
  <r>
    <x v="3"/>
    <x v="2"/>
    <x v="2"/>
    <x v="0"/>
    <x v="2"/>
    <x v="0"/>
  </r>
  <r>
    <x v="3"/>
    <x v="3"/>
    <x v="3"/>
    <x v="2"/>
    <x v="0"/>
    <x v="2"/>
  </r>
  <r>
    <x v="1"/>
    <x v="0"/>
    <x v="0"/>
    <x v="0"/>
    <x v="0"/>
    <x v="0"/>
  </r>
  <r>
    <x v="2"/>
    <x v="1"/>
    <x v="1"/>
    <x v="1"/>
    <x v="1"/>
    <x v="1"/>
  </r>
  <r>
    <x v="4"/>
    <x v="2"/>
    <x v="4"/>
    <x v="3"/>
    <x v="2"/>
    <x v="0"/>
  </r>
  <r>
    <x v="4"/>
    <x v="2"/>
    <x v="2"/>
    <x v="0"/>
    <x v="0"/>
    <x v="2"/>
  </r>
  <r>
    <x v="5"/>
    <x v="0"/>
    <x v="0"/>
    <x v="0"/>
    <x v="0"/>
    <x v="0"/>
  </r>
  <r>
    <x v="6"/>
    <x v="0"/>
    <x v="0"/>
    <x v="0"/>
    <x v="0"/>
    <x v="0"/>
  </r>
  <r>
    <x v="2"/>
    <x v="1"/>
    <x v="1"/>
    <x v="1"/>
    <x v="1"/>
    <x v="1"/>
  </r>
  <r>
    <x v="7"/>
    <x v="2"/>
    <x v="5"/>
    <x v="0"/>
    <x v="3"/>
    <x v="0"/>
  </r>
  <r>
    <x v="7"/>
    <x v="4"/>
    <x v="6"/>
    <x v="4"/>
    <x v="4"/>
    <x v="0"/>
  </r>
  <r>
    <x v="7"/>
    <x v="4"/>
    <x v="7"/>
    <x v="5"/>
    <x v="0"/>
    <x v="3"/>
  </r>
  <r>
    <x v="5"/>
    <x v="0"/>
    <x v="0"/>
    <x v="0"/>
    <x v="0"/>
    <x v="0"/>
  </r>
  <r>
    <x v="8"/>
    <x v="0"/>
    <x v="0"/>
    <x v="0"/>
    <x v="0"/>
    <x v="0"/>
  </r>
  <r>
    <x v="2"/>
    <x v="1"/>
    <x v="1"/>
    <x v="1"/>
    <x v="1"/>
    <x v="1"/>
  </r>
  <r>
    <x v="9"/>
    <x v="2"/>
    <x v="8"/>
    <x v="3"/>
    <x v="5"/>
    <x v="0"/>
  </r>
  <r>
    <x v="9"/>
    <x v="5"/>
    <x v="9"/>
    <x v="0"/>
    <x v="0"/>
    <x v="4"/>
  </r>
  <r>
    <x v="9"/>
    <x v="4"/>
    <x v="6"/>
    <x v="6"/>
    <x v="0"/>
    <x v="5"/>
  </r>
  <r>
    <x v="5"/>
    <x v="0"/>
    <x v="0"/>
    <x v="0"/>
    <x v="0"/>
    <x v="0"/>
  </r>
  <r>
    <x v="10"/>
    <x v="0"/>
    <x v="0"/>
    <x v="0"/>
    <x v="0"/>
    <x v="0"/>
  </r>
  <r>
    <x v="2"/>
    <x v="1"/>
    <x v="1"/>
    <x v="1"/>
    <x v="1"/>
    <x v="1"/>
  </r>
  <r>
    <x v="11"/>
    <x v="5"/>
    <x v="10"/>
    <x v="0"/>
    <x v="3"/>
    <x v="0"/>
  </r>
  <r>
    <x v="11"/>
    <x v="2"/>
    <x v="5"/>
    <x v="0"/>
    <x v="0"/>
    <x v="6"/>
  </r>
  <r>
    <x v="5"/>
    <x v="0"/>
    <x v="0"/>
    <x v="0"/>
    <x v="0"/>
    <x v="0"/>
  </r>
  <r>
    <x v="12"/>
    <x v="0"/>
    <x v="0"/>
    <x v="0"/>
    <x v="0"/>
    <x v="0"/>
  </r>
  <r>
    <x v="2"/>
    <x v="1"/>
    <x v="1"/>
    <x v="1"/>
    <x v="1"/>
    <x v="1"/>
  </r>
  <r>
    <x v="13"/>
    <x v="5"/>
    <x v="11"/>
    <x v="7"/>
    <x v="6"/>
    <x v="0"/>
  </r>
  <r>
    <x v="13"/>
    <x v="4"/>
    <x v="12"/>
    <x v="7"/>
    <x v="0"/>
    <x v="7"/>
  </r>
  <r>
    <x v="5"/>
    <x v="0"/>
    <x v="0"/>
    <x v="0"/>
    <x v="0"/>
    <x v="0"/>
  </r>
  <r>
    <x v="14"/>
    <x v="0"/>
    <x v="0"/>
    <x v="0"/>
    <x v="0"/>
    <x v="0"/>
  </r>
  <r>
    <x v="2"/>
    <x v="1"/>
    <x v="1"/>
    <x v="1"/>
    <x v="1"/>
    <x v="1"/>
  </r>
  <r>
    <x v="15"/>
    <x v="3"/>
    <x v="13"/>
    <x v="0"/>
    <x v="0"/>
    <x v="8"/>
  </r>
  <r>
    <x v="15"/>
    <x v="5"/>
    <x v="9"/>
    <x v="0"/>
    <x v="7"/>
    <x v="0"/>
  </r>
  <r>
    <x v="15"/>
    <x v="5"/>
    <x v="10"/>
    <x v="0"/>
    <x v="0"/>
    <x v="6"/>
  </r>
  <r>
    <x v="15"/>
    <x v="5"/>
    <x v="11"/>
    <x v="7"/>
    <x v="0"/>
    <x v="7"/>
  </r>
  <r>
    <x v="5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A4:E19" firstHeaderRow="0" firstDataRow="1" firstDataCol="3"/>
  <pivotFields count="6">
    <pivotField compact="0" defaultSubtotal="0" outline="0" showAll="0">
      <items count="15">
        <item x="0"/>
        <item x="6"/>
        <item x="10"/>
        <item x="12"/>
        <item x="2"/>
        <item x="5"/>
        <item x="7"/>
        <item x="9"/>
        <item x="11"/>
        <item x="13"/>
        <item x="14"/>
        <item x="4"/>
        <item x="8"/>
        <item x="3"/>
        <item x="1"/>
      </items>
    </pivotField>
    <pivotField axis="axisRow" compact="0" defaultSubtotal="0" outline="0" showAll="0">
      <items count="6">
        <item x="2"/>
        <item x="4"/>
        <item x="3"/>
        <item x="5"/>
        <item x="1"/>
        <item x="0"/>
      </items>
    </pivotField>
    <pivotField axis="axisRow" compact="0" defaultSubtotal="0" outline="0" showAll="0">
      <items count="13">
        <item x="12"/>
        <item x="10"/>
        <item x="4"/>
        <item x="3"/>
        <item x="2"/>
        <item x="6"/>
        <item x="11"/>
        <item x="5"/>
        <item x="7"/>
        <item x="9"/>
        <item x="8"/>
        <item x="1"/>
        <item x="0"/>
      </items>
    </pivotField>
    <pivotField axis="axisRow" compact="0" defaultSubtotal="0" outline="0" showAll="0">
      <items count="7">
        <item x="2"/>
        <item x="4"/>
        <item x="6"/>
        <item x="3"/>
        <item x="1"/>
        <item x="5"/>
        <item x="0"/>
      </items>
    </pivotField>
    <pivotField dataField="1" compact="0" defaultSubtotal="0" outline="0" showAll="0">
      <items count="8">
        <item x="6"/>
        <item x="4"/>
        <item x="3"/>
        <item x="7"/>
        <item x="5"/>
        <item x="2"/>
        <item x="1"/>
        <item x="0"/>
      </items>
    </pivotField>
    <pivotField dataField="1" compact="0" defaultSubtotal="0" outline="0" showAll="0">
      <items count="9">
        <item x="7"/>
        <item x="8"/>
        <item x="5"/>
        <item x="6"/>
        <item x="3"/>
        <item x="4"/>
        <item x="2"/>
        <item x="1"/>
        <item x="0"/>
      </items>
    </pivotField>
  </pivotFields>
  <rowFields count="3">
    <field x="1"/>
    <field x="2"/>
    <field x="3"/>
  </rowFields>
  <rowItems count="15">
    <i>
      <x/>
      <x v="2"/>
      <x v="6"/>
    </i>
    <i r="1">
      <x v="4"/>
      <x v="6"/>
    </i>
    <i r="1">
      <x v="8"/>
      <x v="1"/>
    </i>
    <i>
      <x v="1"/>
      <x v="5"/>
      <x/>
    </i>
    <i r="1">
      <x v="6"/>
      <x v="2"/>
    </i>
    <i r="1">
      <x v="7"/>
      <x v="3"/>
    </i>
    <i r="2">
      <x v="5"/>
    </i>
    <i>
      <x v="2"/>
      <x/>
      <x v="6"/>
    </i>
    <i r="1">
      <x v="3"/>
      <x/>
    </i>
    <i>
      <x v="3"/>
      <x v="1"/>
      <x v="2"/>
    </i>
    <i r="1">
      <x v="9"/>
      <x v="6"/>
    </i>
    <i r="1">
      <x v="10"/>
      <x v="6"/>
    </i>
    <i>
      <x v="4"/>
      <x v="11"/>
      <x v="4"/>
    </i>
    <i>
      <x v="5"/>
      <x v="12"/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借方金额" fld="4" baseField="0" baseItem="0"/>
    <dataField name="求和项:贷方金额" fld="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4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A24:E40" firstHeaderRow="0" firstDataRow="1" firstDataCol="3"/>
  <pivotFields count="6">
    <pivotField compact="0" defaultSubtotal="0" outline="0" showAll="0">
      <items count="16">
        <item x="0"/>
        <item x="7"/>
        <item x="11"/>
        <item x="13"/>
        <item x="1"/>
        <item x="6"/>
        <item x="8"/>
        <item x="10"/>
        <item x="12"/>
        <item x="14"/>
        <item x="15"/>
        <item x="9"/>
        <item x="2"/>
        <item x="4"/>
        <item x="5"/>
        <item x="3"/>
      </items>
    </pivotField>
    <pivotField axis="axisRow" compact="0" defaultSubtotal="0" outline="0" showAll="0">
      <items count="6">
        <item x="2"/>
        <item x="4"/>
        <item x="3"/>
        <item x="5"/>
        <item x="1"/>
        <item x="0"/>
      </items>
    </pivotField>
    <pivotField axis="axisRow" compact="0" defaultSubtotal="0" outline="0" showAll="0">
      <items count="14">
        <item x="13"/>
        <item x="11"/>
        <item x="5"/>
        <item x="2"/>
        <item x="7"/>
        <item x="12"/>
        <item x="6"/>
        <item x="8"/>
        <item x="4"/>
        <item x="10"/>
        <item x="9"/>
        <item x="1"/>
        <item x="0"/>
        <item x="3"/>
      </items>
    </pivotField>
    <pivotField axis="axisRow" compact="0" defaultSubtotal="0" outline="0" showAll="0">
      <items count="8">
        <item x="3"/>
        <item x="5"/>
        <item x="7"/>
        <item x="4"/>
        <item x="1"/>
        <item x="6"/>
        <item x="0"/>
        <item x="2"/>
      </items>
    </pivotField>
    <pivotField dataField="1" compact="0" defaultSubtotal="0" outline="0" showAll="0">
      <items count="8">
        <item x="6"/>
        <item x="4"/>
        <item x="3"/>
        <item x="7"/>
        <item x="5"/>
        <item x="2"/>
        <item x="1"/>
        <item x="0"/>
      </items>
    </pivotField>
    <pivotField dataField="1" compact="0" defaultSubtotal="0" outline="0" showAll="0">
      <items count="9">
        <item x="7"/>
        <item x="8"/>
        <item x="5"/>
        <item x="6"/>
        <item x="4"/>
        <item x="3"/>
        <item x="2"/>
        <item x="1"/>
        <item x="0"/>
      </items>
    </pivotField>
  </pivotFields>
  <rowFields count="3">
    <field x="1"/>
    <field x="2"/>
    <field x="3"/>
  </rowFields>
  <rowItems count="16">
    <i>
      <x/>
      <x v="2"/>
      <x v="6"/>
    </i>
    <i r="1">
      <x v="3"/>
      <x v="6"/>
    </i>
    <i r="1">
      <x v="7"/>
      <x/>
    </i>
    <i r="1">
      <x v="8"/>
      <x/>
    </i>
    <i>
      <x v="1"/>
      <x v="4"/>
      <x v="1"/>
    </i>
    <i r="1">
      <x v="5"/>
      <x v="2"/>
    </i>
    <i r="1">
      <x v="6"/>
      <x v="3"/>
    </i>
    <i r="2">
      <x v="5"/>
    </i>
    <i>
      <x v="2"/>
      <x/>
      <x v="6"/>
    </i>
    <i r="1">
      <x v="13"/>
      <x v="7"/>
    </i>
    <i>
      <x v="3"/>
      <x v="1"/>
      <x v="2"/>
    </i>
    <i r="1">
      <x v="9"/>
      <x v="6"/>
    </i>
    <i r="1">
      <x v="10"/>
      <x v="6"/>
    </i>
    <i>
      <x v="4"/>
      <x v="11"/>
      <x v="4"/>
    </i>
    <i>
      <x v="5"/>
      <x v="12"/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借方金额" fld="4" baseField="0" baseItem="0"/>
    <dataField name="求和项:贷方金额" fld="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数据透视表1" cacheId="1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A24:E40" firstHeaderRow="0" firstDataRow="1" firstDataCol="3"/>
  <pivotFields count="6">
    <pivotField compact="0" defaultSubtotal="0" outline="0" showAll="0">
      <items count="16">
        <item x="0"/>
        <item x="7"/>
        <item x="11"/>
        <item x="13"/>
        <item x="1"/>
        <item x="6"/>
        <item x="8"/>
        <item x="10"/>
        <item x="12"/>
        <item x="14"/>
        <item x="15"/>
        <item x="9"/>
        <item x="2"/>
        <item x="4"/>
        <item x="5"/>
        <item x="3"/>
      </items>
    </pivotField>
    <pivotField axis="axisRow" compact="0" defaultSubtotal="0" outline="0" showAll="0">
      <items count="6">
        <item x="2"/>
        <item x="4"/>
        <item x="3"/>
        <item x="5"/>
        <item x="1"/>
        <item x="0"/>
      </items>
    </pivotField>
    <pivotField axis="axisRow" compact="0" defaultSubtotal="0" outline="0" showAll="0">
      <items count="14">
        <item x="13"/>
        <item x="11"/>
        <item x="5"/>
        <item x="2"/>
        <item x="7"/>
        <item x="12"/>
        <item x="6"/>
        <item x="8"/>
        <item x="4"/>
        <item x="10"/>
        <item x="9"/>
        <item x="1"/>
        <item x="0"/>
        <item x="3"/>
      </items>
    </pivotField>
    <pivotField axis="axisRow" compact="0" defaultSubtotal="0" outline="0" showAll="0">
      <items count="8">
        <item x="3"/>
        <item x="5"/>
        <item x="7"/>
        <item x="4"/>
        <item x="1"/>
        <item x="6"/>
        <item x="0"/>
        <item x="2"/>
      </items>
    </pivotField>
    <pivotField dataField="1" compact="0" defaultSubtotal="0" outline="0" showAll="0">
      <items count="8">
        <item x="6"/>
        <item x="4"/>
        <item x="3"/>
        <item x="7"/>
        <item x="5"/>
        <item x="2"/>
        <item x="1"/>
        <item x="0"/>
      </items>
    </pivotField>
    <pivotField dataField="1" compact="0" defaultSubtotal="0" outline="0" showAll="0">
      <items count="9">
        <item x="7"/>
        <item x="8"/>
        <item x="5"/>
        <item x="6"/>
        <item x="4"/>
        <item x="3"/>
        <item x="2"/>
        <item x="1"/>
        <item x="0"/>
      </items>
    </pivotField>
  </pivotFields>
  <rowFields count="3">
    <field x="1"/>
    <field x="2"/>
    <field x="3"/>
  </rowFields>
  <rowItems count="16">
    <i>
      <x/>
      <x v="2"/>
      <x v="6"/>
    </i>
    <i r="1">
      <x v="3"/>
      <x v="6"/>
    </i>
    <i r="1">
      <x v="7"/>
      <x/>
    </i>
    <i r="1">
      <x v="8"/>
      <x/>
    </i>
    <i>
      <x v="1"/>
      <x v="4"/>
      <x v="1"/>
    </i>
    <i r="1">
      <x v="5"/>
      <x v="2"/>
    </i>
    <i r="1">
      <x v="6"/>
      <x v="3"/>
    </i>
    <i r="2">
      <x v="5"/>
    </i>
    <i>
      <x v="2"/>
      <x/>
      <x v="6"/>
    </i>
    <i r="1">
      <x v="13"/>
      <x v="7"/>
    </i>
    <i>
      <x v="3"/>
      <x v="1"/>
      <x v="2"/>
    </i>
    <i r="1">
      <x v="9"/>
      <x v="6"/>
    </i>
    <i r="1">
      <x v="10"/>
      <x v="6"/>
    </i>
    <i>
      <x v="4"/>
      <x v="11"/>
      <x v="4"/>
    </i>
    <i>
      <x v="5"/>
      <x v="12"/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借方金额" fld="4" baseField="0" baseItem="0"/>
    <dataField name="求和项:贷方金额" fld="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compactData="0" showDrill="1" multipleFieldFilters="0">
  <location ref="A4:E19" firstHeaderRow="0" firstDataRow="1" firstDataCol="3"/>
  <pivotFields count="6">
    <pivotField compact="0" defaultSubtotal="0" outline="0" showAll="0">
      <items count="15">
        <item x="0"/>
        <item x="6"/>
        <item x="10"/>
        <item x="12"/>
        <item x="2"/>
        <item x="5"/>
        <item x="7"/>
        <item x="9"/>
        <item x="11"/>
        <item x="13"/>
        <item x="14"/>
        <item x="4"/>
        <item x="8"/>
        <item x="3"/>
        <item x="1"/>
      </items>
    </pivotField>
    <pivotField axis="axisRow" compact="0" defaultSubtotal="0" outline="0" showAll="0">
      <items count="6">
        <item x="2"/>
        <item x="4"/>
        <item x="3"/>
        <item x="5"/>
        <item x="1"/>
        <item x="0"/>
      </items>
    </pivotField>
    <pivotField axis="axisRow" compact="0" defaultSubtotal="0" outline="0" showAll="0">
      <items count="13">
        <item x="12"/>
        <item x="10"/>
        <item x="4"/>
        <item x="3"/>
        <item x="2"/>
        <item x="6"/>
        <item x="11"/>
        <item x="5"/>
        <item x="7"/>
        <item x="9"/>
        <item x="8"/>
        <item x="1"/>
        <item x="0"/>
      </items>
    </pivotField>
    <pivotField axis="axisRow" compact="0" defaultSubtotal="0" outline="0" showAll="0">
      <items count="7">
        <item x="2"/>
        <item x="4"/>
        <item x="6"/>
        <item x="3"/>
        <item x="1"/>
        <item x="5"/>
        <item x="0"/>
      </items>
    </pivotField>
    <pivotField dataField="1" compact="0" defaultSubtotal="0" outline="0" showAll="0">
      <items count="8">
        <item x="6"/>
        <item x="4"/>
        <item x="3"/>
        <item x="7"/>
        <item x="5"/>
        <item x="2"/>
        <item x="1"/>
        <item x="0"/>
      </items>
    </pivotField>
    <pivotField dataField="1" compact="0" defaultSubtotal="0" outline="0" showAll="0">
      <items count="9">
        <item x="7"/>
        <item x="8"/>
        <item x="5"/>
        <item x="6"/>
        <item x="3"/>
        <item x="4"/>
        <item x="2"/>
        <item x="1"/>
        <item x="0"/>
      </items>
    </pivotField>
  </pivotFields>
  <rowFields count="3">
    <field x="1"/>
    <field x="2"/>
    <field x="3"/>
  </rowFields>
  <rowItems count="15">
    <i>
      <x/>
      <x v="2"/>
      <x v="6"/>
    </i>
    <i r="1">
      <x v="4"/>
      <x v="6"/>
    </i>
    <i r="1">
      <x v="8"/>
      <x v="1"/>
    </i>
    <i>
      <x v="1"/>
      <x v="5"/>
      <x/>
    </i>
    <i r="1">
      <x v="6"/>
      <x v="2"/>
    </i>
    <i r="1">
      <x v="7"/>
      <x v="3"/>
    </i>
    <i r="2">
      <x v="5"/>
    </i>
    <i>
      <x v="2"/>
      <x/>
      <x v="6"/>
    </i>
    <i r="1">
      <x v="3"/>
      <x/>
    </i>
    <i>
      <x v="3"/>
      <x v="1"/>
      <x v="2"/>
    </i>
    <i r="1">
      <x v="9"/>
      <x v="6"/>
    </i>
    <i r="1">
      <x v="10"/>
      <x v="6"/>
    </i>
    <i>
      <x v="4"/>
      <x v="11"/>
      <x v="4"/>
    </i>
    <i>
      <x v="5"/>
      <x v="12"/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借方金额" fld="4" baseField="0" baseItem="0"/>
    <dataField name="求和项:贷方金额" fld="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0"/>
  <sheetViews>
    <sheetView workbookViewId="0">
      <selection activeCell="A1" sqref="$A1:$XFD1048576"/>
    </sheetView>
  </sheetViews>
  <sheetFormatPr defaultColWidth="9" defaultRowHeight="14.4"/>
  <cols>
    <col min="1" max="1" width="11.3796296296296" customWidth="1"/>
    <col min="2" max="2" width="14.5833333333333" customWidth="1"/>
    <col min="3" max="3" width="12.1111111111111"/>
    <col min="4" max="5" width="17.5555555555556"/>
    <col min="7" max="7" width="9.66666666666667" customWidth="1"/>
    <col min="8" max="8" width="14.1111111111111" customWidth="1"/>
    <col min="9" max="9" width="9.66666666666667" customWidth="1"/>
    <col min="10" max="11" width="17.5555555555556" customWidth="1"/>
    <col min="12" max="12" width="13.4444444444444" customWidth="1"/>
    <col min="13" max="13" width="11.25" customWidth="1"/>
    <col min="14" max="14" width="9.66666666666667" customWidth="1"/>
    <col min="15" max="15" width="14.1111111111111" customWidth="1"/>
    <col min="16" max="16" width="9.66666666666667" customWidth="1"/>
    <col min="17" max="18" width="15.2222222222222" customWidth="1"/>
    <col min="19" max="19" width="14.1111111111111" customWidth="1"/>
    <col min="20" max="20" width="8.66666666666667" customWidth="1"/>
    <col min="21" max="21" width="9.66666666666667" customWidth="1"/>
    <col min="22" max="22" width="14.1111111111111" customWidth="1"/>
    <col min="23" max="23" width="9.66666666666667" customWidth="1"/>
  </cols>
  <sheetData>
    <row r="1" spans="7:12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L1" s="7" t="s">
        <v>5</v>
      </c>
    </row>
    <row r="2" spans="1:19">
      <c r="A2" s="2" t="s">
        <v>6</v>
      </c>
      <c r="B2" s="2"/>
      <c r="C2" s="2"/>
      <c r="D2" s="2"/>
      <c r="E2" s="2"/>
      <c r="G2" s="2" t="s">
        <v>6</v>
      </c>
      <c r="H2" s="2"/>
      <c r="I2" s="2"/>
      <c r="J2" s="2"/>
      <c r="K2" s="2"/>
      <c r="L2" s="2"/>
      <c r="N2" s="8" t="s">
        <v>7</v>
      </c>
      <c r="O2" s="8"/>
      <c r="P2" s="8"/>
      <c r="Q2" s="8"/>
      <c r="R2" s="8"/>
      <c r="S2" s="8"/>
    </row>
    <row r="3" spans="1:19">
      <c r="A3" s="2"/>
      <c r="B3" s="2"/>
      <c r="C3" s="2"/>
      <c r="D3" s="2"/>
      <c r="E3" s="2"/>
      <c r="G3" s="2"/>
      <c r="H3" s="2"/>
      <c r="I3" s="2"/>
      <c r="J3" s="2"/>
      <c r="K3" s="2"/>
      <c r="L3" s="2"/>
      <c r="N3" s="8"/>
      <c r="O3" s="8"/>
      <c r="P3" s="8"/>
      <c r="Q3" s="8"/>
      <c r="R3" s="8"/>
      <c r="S3" s="8"/>
    </row>
    <row r="4" spans="1:19">
      <c r="A4" t="s">
        <v>0</v>
      </c>
      <c r="B4" t="s">
        <v>1</v>
      </c>
      <c r="C4" t="s">
        <v>2</v>
      </c>
      <c r="D4" t="s">
        <v>3</v>
      </c>
      <c r="E4" t="s">
        <v>4</v>
      </c>
      <c r="G4" s="1" t="s">
        <v>0</v>
      </c>
      <c r="H4" s="1" t="s">
        <v>1</v>
      </c>
      <c r="I4" s="1" t="s">
        <v>2</v>
      </c>
      <c r="J4" s="1" t="s">
        <v>3</v>
      </c>
      <c r="K4" s="1" t="s">
        <v>4</v>
      </c>
      <c r="L4" s="7" t="s">
        <v>5</v>
      </c>
      <c r="N4" s="9" t="s">
        <v>0</v>
      </c>
      <c r="O4" s="9" t="s">
        <v>1</v>
      </c>
      <c r="P4" s="9" t="s">
        <v>2</v>
      </c>
      <c r="Q4" s="9" t="s">
        <v>8</v>
      </c>
      <c r="R4" s="9" t="s">
        <v>9</v>
      </c>
      <c r="S4" s="9" t="s">
        <v>10</v>
      </c>
    </row>
    <row r="5" spans="1:19">
      <c r="A5">
        <v>1</v>
      </c>
      <c r="B5" t="s">
        <v>11</v>
      </c>
      <c r="C5" t="s">
        <v>12</v>
      </c>
      <c r="D5">
        <v>442477.88</v>
      </c>
      <c r="E5">
        <v>442477.88</v>
      </c>
      <c r="G5" s="30">
        <v>1</v>
      </c>
      <c r="H5" s="30" t="s">
        <v>11</v>
      </c>
      <c r="I5" s="31" t="s">
        <v>12</v>
      </c>
      <c r="J5" s="31">
        <v>442477.88</v>
      </c>
      <c r="K5" s="31">
        <v>442477.88</v>
      </c>
      <c r="L5" s="33">
        <f t="shared" ref="L5:L7" si="0">J5-K5</f>
        <v>0</v>
      </c>
      <c r="N5" s="9">
        <v>1</v>
      </c>
      <c r="O5" s="9" t="s">
        <v>13</v>
      </c>
      <c r="P5" s="9"/>
      <c r="Q5" s="40">
        <v>1000000</v>
      </c>
      <c r="R5" s="9"/>
      <c r="S5" s="9"/>
    </row>
    <row r="6" spans="2:19">
      <c r="B6" t="s">
        <v>13</v>
      </c>
      <c r="C6" t="s">
        <v>12</v>
      </c>
      <c r="D6">
        <v>1000000</v>
      </c>
      <c r="G6" s="30">
        <v>1</v>
      </c>
      <c r="H6" s="30" t="s">
        <v>13</v>
      </c>
      <c r="I6" s="31" t="s">
        <v>12</v>
      </c>
      <c r="J6" s="31">
        <v>1000000</v>
      </c>
      <c r="K6" s="31"/>
      <c r="L6" s="33">
        <f t="shared" si="0"/>
        <v>1000000</v>
      </c>
      <c r="N6" s="9">
        <v>1</v>
      </c>
      <c r="O6" s="9" t="s">
        <v>11</v>
      </c>
      <c r="P6" s="9"/>
      <c r="Q6" s="9"/>
      <c r="R6" s="9"/>
      <c r="S6" s="9"/>
    </row>
    <row r="7" spans="2:19">
      <c r="B7" t="s">
        <v>14</v>
      </c>
      <c r="C7" t="s">
        <v>15</v>
      </c>
      <c r="D7">
        <v>600000</v>
      </c>
      <c r="G7" s="30">
        <v>1</v>
      </c>
      <c r="H7" s="30" t="s">
        <v>14</v>
      </c>
      <c r="I7" s="31" t="s">
        <v>15</v>
      </c>
      <c r="J7" s="31">
        <v>600000</v>
      </c>
      <c r="K7" s="31"/>
      <c r="L7" s="33">
        <f t="shared" si="0"/>
        <v>600000</v>
      </c>
      <c r="N7" s="9">
        <v>1</v>
      </c>
      <c r="O7" s="9" t="s">
        <v>14</v>
      </c>
      <c r="P7" s="9"/>
      <c r="Q7" s="9">
        <v>600000</v>
      </c>
      <c r="R7" s="9"/>
      <c r="S7" s="9"/>
    </row>
    <row r="8" spans="1:19">
      <c r="A8">
        <v>2</v>
      </c>
      <c r="B8" t="s">
        <v>16</v>
      </c>
      <c r="C8" t="s">
        <v>17</v>
      </c>
      <c r="E8">
        <v>500000</v>
      </c>
      <c r="G8" s="30">
        <v>2</v>
      </c>
      <c r="H8" s="30" t="s">
        <v>16</v>
      </c>
      <c r="I8" s="31" t="s">
        <v>17</v>
      </c>
      <c r="J8" s="31"/>
      <c r="K8" s="31">
        <v>500000</v>
      </c>
      <c r="L8" s="33">
        <f t="shared" ref="L8:L13" si="1">K8-J8</f>
        <v>500000</v>
      </c>
      <c r="N8" s="9">
        <v>1</v>
      </c>
      <c r="O8" s="34" t="s">
        <v>18</v>
      </c>
      <c r="P8" s="34"/>
      <c r="Q8" s="34">
        <v>1000000</v>
      </c>
      <c r="R8" s="34"/>
      <c r="S8" s="9"/>
    </row>
    <row r="9" spans="2:19">
      <c r="B9" t="s">
        <v>19</v>
      </c>
      <c r="C9" t="s">
        <v>20</v>
      </c>
      <c r="E9">
        <v>21200</v>
      </c>
      <c r="G9" s="30">
        <v>2</v>
      </c>
      <c r="H9" s="30" t="s">
        <v>19</v>
      </c>
      <c r="I9" s="31" t="s">
        <v>20</v>
      </c>
      <c r="J9" s="31"/>
      <c r="K9" s="31">
        <v>21200</v>
      </c>
      <c r="L9" s="33">
        <f t="shared" si="1"/>
        <v>21200</v>
      </c>
      <c r="N9" s="9">
        <v>2</v>
      </c>
      <c r="O9" s="9" t="s">
        <v>16</v>
      </c>
      <c r="P9" s="9"/>
      <c r="Q9" s="9"/>
      <c r="R9" s="9">
        <v>450000</v>
      </c>
      <c r="S9" s="9"/>
    </row>
    <row r="10" spans="2:19">
      <c r="B10" t="s">
        <v>21</v>
      </c>
      <c r="C10" t="s">
        <v>22</v>
      </c>
      <c r="D10">
        <v>57522.12</v>
      </c>
      <c r="G10" s="30">
        <v>2</v>
      </c>
      <c r="H10" s="30" t="s">
        <v>21</v>
      </c>
      <c r="I10" s="31" t="s">
        <v>22</v>
      </c>
      <c r="J10" s="31">
        <v>57522.12</v>
      </c>
      <c r="K10" s="31"/>
      <c r="L10" s="33">
        <f>K11-J10</f>
        <v>11504.43</v>
      </c>
      <c r="N10" s="9">
        <v>2</v>
      </c>
      <c r="O10" s="9" t="s">
        <v>19</v>
      </c>
      <c r="P10" s="9"/>
      <c r="Q10" s="9"/>
      <c r="R10" s="9">
        <v>38800</v>
      </c>
      <c r="S10" s="9"/>
    </row>
    <row r="11" spans="3:19">
      <c r="C11" t="s">
        <v>23</v>
      </c>
      <c r="E11">
        <v>69026.55</v>
      </c>
      <c r="G11" s="30">
        <v>2</v>
      </c>
      <c r="H11" s="30" t="s">
        <v>21</v>
      </c>
      <c r="I11" s="31" t="s">
        <v>23</v>
      </c>
      <c r="J11" s="31"/>
      <c r="K11" s="31">
        <v>69026.55</v>
      </c>
      <c r="L11" s="33"/>
      <c r="N11" s="9">
        <v>2</v>
      </c>
      <c r="O11" s="9" t="s">
        <v>21</v>
      </c>
      <c r="P11" s="9"/>
      <c r="Q11" s="9"/>
      <c r="R11" s="9">
        <v>17256.65</v>
      </c>
      <c r="S11" s="9"/>
    </row>
    <row r="12" spans="1:19">
      <c r="A12">
        <v>3</v>
      </c>
      <c r="B12" t="s">
        <v>24</v>
      </c>
      <c r="C12" t="s">
        <v>12</v>
      </c>
      <c r="E12">
        <v>67295.57</v>
      </c>
      <c r="G12" s="31">
        <v>3</v>
      </c>
      <c r="H12" s="31" t="s">
        <v>24</v>
      </c>
      <c r="I12" s="31" t="s">
        <v>12</v>
      </c>
      <c r="J12" s="31"/>
      <c r="K12" s="31">
        <v>67295.57</v>
      </c>
      <c r="L12" s="35">
        <f t="shared" si="1"/>
        <v>67295.57</v>
      </c>
      <c r="N12" s="9">
        <v>2</v>
      </c>
      <c r="O12" s="9" t="s">
        <v>21</v>
      </c>
      <c r="P12" s="9"/>
      <c r="Q12" s="9"/>
      <c r="R12" s="9"/>
      <c r="S12" s="9"/>
    </row>
    <row r="13" spans="2:19">
      <c r="B13" t="s">
        <v>25</v>
      </c>
      <c r="C13" t="s">
        <v>17</v>
      </c>
      <c r="E13">
        <v>1000000</v>
      </c>
      <c r="G13" s="32">
        <v>3</v>
      </c>
      <c r="H13" s="32" t="s">
        <v>25</v>
      </c>
      <c r="I13" s="36" t="s">
        <v>17</v>
      </c>
      <c r="J13" s="36"/>
      <c r="K13" s="36">
        <v>1000000</v>
      </c>
      <c r="L13" s="37">
        <f t="shared" si="1"/>
        <v>1000000</v>
      </c>
      <c r="N13" s="9">
        <v>3</v>
      </c>
      <c r="O13" s="9" t="s">
        <v>24</v>
      </c>
      <c r="P13" s="9"/>
      <c r="Q13" s="9"/>
      <c r="R13" s="9"/>
      <c r="S13" s="9"/>
    </row>
    <row r="14" spans="1:19">
      <c r="A14">
        <v>5</v>
      </c>
      <c r="B14" t="s">
        <v>26</v>
      </c>
      <c r="C14" t="s">
        <v>20</v>
      </c>
      <c r="D14">
        <v>21200</v>
      </c>
      <c r="E14">
        <v>21200</v>
      </c>
      <c r="G14" s="30">
        <v>5</v>
      </c>
      <c r="H14" s="30" t="s">
        <v>26</v>
      </c>
      <c r="I14" s="1" t="s">
        <v>20</v>
      </c>
      <c r="J14" s="1">
        <v>21200</v>
      </c>
      <c r="K14" s="1">
        <v>21200</v>
      </c>
      <c r="L14" s="7">
        <f>J14-K14</f>
        <v>0</v>
      </c>
      <c r="N14" s="9">
        <v>3</v>
      </c>
      <c r="O14" s="34" t="s">
        <v>25</v>
      </c>
      <c r="P14" s="34"/>
      <c r="Q14" s="34"/>
      <c r="R14" s="34">
        <v>1000000</v>
      </c>
      <c r="S14" s="9"/>
    </row>
    <row r="15" spans="2:19">
      <c r="B15" t="s">
        <v>27</v>
      </c>
      <c r="C15" t="s">
        <v>12</v>
      </c>
      <c r="D15">
        <v>442477.88</v>
      </c>
      <c r="E15">
        <v>442477.88</v>
      </c>
      <c r="G15" s="30">
        <v>5</v>
      </c>
      <c r="H15" s="30" t="s">
        <v>27</v>
      </c>
      <c r="I15" s="1" t="s">
        <v>12</v>
      </c>
      <c r="J15" s="1">
        <v>442477.88</v>
      </c>
      <c r="K15" s="1">
        <v>442477.88</v>
      </c>
      <c r="L15" s="7">
        <f>J15-K15</f>
        <v>0</v>
      </c>
      <c r="N15" s="9">
        <v>5</v>
      </c>
      <c r="O15" s="9" t="s">
        <v>28</v>
      </c>
      <c r="P15" s="9"/>
      <c r="Q15" s="9"/>
      <c r="R15" s="9"/>
      <c r="S15" s="9">
        <v>530973.45</v>
      </c>
    </row>
    <row r="16" spans="2:19">
      <c r="B16" t="s">
        <v>28</v>
      </c>
      <c r="C16" t="s">
        <v>12</v>
      </c>
      <c r="D16">
        <v>530973.45</v>
      </c>
      <c r="E16">
        <v>530973.45</v>
      </c>
      <c r="G16" s="30">
        <v>5</v>
      </c>
      <c r="H16" s="30" t="s">
        <v>28</v>
      </c>
      <c r="I16" s="1" t="s">
        <v>12</v>
      </c>
      <c r="J16" s="1">
        <v>530973.45</v>
      </c>
      <c r="K16" s="1">
        <v>530973.45</v>
      </c>
      <c r="L16" s="7">
        <f>J16-K16</f>
        <v>0</v>
      </c>
      <c r="N16" s="9">
        <v>5</v>
      </c>
      <c r="O16" s="9" t="s">
        <v>27</v>
      </c>
      <c r="P16" s="9"/>
      <c r="Q16" s="9"/>
      <c r="R16" s="9"/>
      <c r="S16" s="9">
        <v>398230.1</v>
      </c>
    </row>
    <row r="17" spans="1:19">
      <c r="A17" t="s">
        <v>0</v>
      </c>
      <c r="B17" t="s">
        <v>1</v>
      </c>
      <c r="C17" t="s">
        <v>2</v>
      </c>
      <c r="D17">
        <v>0</v>
      </c>
      <c r="E17">
        <v>0</v>
      </c>
      <c r="G17" s="1"/>
      <c r="H17" s="1"/>
      <c r="I17" s="1"/>
      <c r="J17" s="1"/>
      <c r="K17" s="1"/>
      <c r="L17" s="7"/>
      <c r="N17" s="9">
        <v>5</v>
      </c>
      <c r="O17" s="9" t="s">
        <v>26</v>
      </c>
      <c r="P17" s="9"/>
      <c r="Q17" s="9"/>
      <c r="R17" s="9"/>
      <c r="S17" s="9">
        <v>38800</v>
      </c>
    </row>
    <row r="18" spans="1:12">
      <c r="A18" t="s">
        <v>12</v>
      </c>
      <c r="B18" t="s">
        <v>12</v>
      </c>
      <c r="C18" t="s">
        <v>12</v>
      </c>
      <c r="G18" s="1"/>
      <c r="H18" s="1"/>
      <c r="I18" s="1"/>
      <c r="J18" s="1"/>
      <c r="K18" s="1"/>
      <c r="L18" s="7"/>
    </row>
    <row r="19" spans="1:12">
      <c r="A19" t="s">
        <v>29</v>
      </c>
      <c r="D19">
        <v>3094651.33</v>
      </c>
      <c r="E19">
        <v>3094651.33</v>
      </c>
      <c r="G19" s="1" t="s">
        <v>29</v>
      </c>
      <c r="H19" s="1"/>
      <c r="I19" s="1"/>
      <c r="J19" s="1">
        <v>3094651.33</v>
      </c>
      <c r="K19" s="1">
        <v>3094651.33</v>
      </c>
      <c r="L19" s="7"/>
    </row>
    <row r="20" spans="14:23">
      <c r="N20" s="38" t="s">
        <v>30</v>
      </c>
      <c r="O20" s="38"/>
      <c r="P20" s="38"/>
      <c r="R20" s="38" t="s">
        <v>31</v>
      </c>
      <c r="S20" s="38"/>
      <c r="T20" s="38"/>
      <c r="U20" s="38"/>
      <c r="V20" s="38"/>
      <c r="W20" s="38"/>
    </row>
    <row r="21" spans="14:23">
      <c r="N21" s="7" t="s">
        <v>0</v>
      </c>
      <c r="O21" s="7" t="s">
        <v>1</v>
      </c>
      <c r="P21" s="7" t="s">
        <v>32</v>
      </c>
      <c r="R21" s="9" t="s">
        <v>0</v>
      </c>
      <c r="S21" s="9" t="s">
        <v>1</v>
      </c>
      <c r="T21" s="9" t="s">
        <v>32</v>
      </c>
      <c r="U21" s="9" t="s">
        <v>0</v>
      </c>
      <c r="V21" s="9" t="s">
        <v>1</v>
      </c>
      <c r="W21" s="9" t="s">
        <v>32</v>
      </c>
    </row>
    <row r="22" spans="1:23">
      <c r="A22" s="2" t="s">
        <v>33</v>
      </c>
      <c r="B22" s="2"/>
      <c r="C22" s="2"/>
      <c r="D22" s="2"/>
      <c r="E22" s="2"/>
      <c r="G22" s="2" t="s">
        <v>33</v>
      </c>
      <c r="H22" s="2"/>
      <c r="I22" s="2"/>
      <c r="J22" s="2"/>
      <c r="K22" s="2"/>
      <c r="L22" s="2"/>
      <c r="N22" s="7">
        <v>5</v>
      </c>
      <c r="O22" s="7" t="s">
        <v>28</v>
      </c>
      <c r="P22" s="9">
        <v>530973.45</v>
      </c>
      <c r="R22" s="9">
        <v>1</v>
      </c>
      <c r="S22" s="9" t="s">
        <v>13</v>
      </c>
      <c r="T22" s="9">
        <v>1000000</v>
      </c>
      <c r="U22" s="9">
        <v>2</v>
      </c>
      <c r="V22" s="9" t="s">
        <v>16</v>
      </c>
      <c r="W22" s="9">
        <v>450000</v>
      </c>
    </row>
    <row r="23" spans="1:23">
      <c r="A23" s="2"/>
      <c r="B23" s="2"/>
      <c r="C23" s="2"/>
      <c r="D23" s="2"/>
      <c r="E23" s="2"/>
      <c r="G23" s="2"/>
      <c r="H23" s="2"/>
      <c r="I23" s="2"/>
      <c r="J23" s="2"/>
      <c r="K23" s="2"/>
      <c r="L23" s="2"/>
      <c r="N23" s="7">
        <v>5</v>
      </c>
      <c r="O23" s="7" t="s">
        <v>27</v>
      </c>
      <c r="P23" s="9">
        <v>398230.1</v>
      </c>
      <c r="R23" s="9">
        <v>1</v>
      </c>
      <c r="S23" s="9" t="s">
        <v>11</v>
      </c>
      <c r="T23" s="9"/>
      <c r="U23" s="9">
        <v>2</v>
      </c>
      <c r="V23" s="9" t="s">
        <v>19</v>
      </c>
      <c r="W23" s="9">
        <v>38800</v>
      </c>
    </row>
    <row r="24" spans="1:23">
      <c r="A24" t="s">
        <v>0</v>
      </c>
      <c r="B24" t="s">
        <v>1</v>
      </c>
      <c r="C24" t="s">
        <v>2</v>
      </c>
      <c r="D24" t="s">
        <v>3</v>
      </c>
      <c r="E24" t="s">
        <v>4</v>
      </c>
      <c r="G24" s="1" t="s">
        <v>0</v>
      </c>
      <c r="H24" s="1" t="s">
        <v>1</v>
      </c>
      <c r="I24" s="1" t="s">
        <v>2</v>
      </c>
      <c r="J24" s="1" t="s">
        <v>3</v>
      </c>
      <c r="K24" s="1" t="s">
        <v>4</v>
      </c>
      <c r="L24" s="7" t="s">
        <v>5</v>
      </c>
      <c r="N24" s="7">
        <v>5</v>
      </c>
      <c r="O24" s="7" t="s">
        <v>26</v>
      </c>
      <c r="P24" s="9">
        <v>38800</v>
      </c>
      <c r="R24" s="9">
        <v>1</v>
      </c>
      <c r="S24" s="9" t="s">
        <v>14</v>
      </c>
      <c r="T24" s="9">
        <v>600000</v>
      </c>
      <c r="U24" s="9">
        <v>2</v>
      </c>
      <c r="V24" s="9" t="s">
        <v>21</v>
      </c>
      <c r="W24" s="9">
        <v>17256.65</v>
      </c>
    </row>
    <row r="25" spans="1:23">
      <c r="A25">
        <v>1</v>
      </c>
      <c r="B25" t="s">
        <v>11</v>
      </c>
      <c r="C25" t="s">
        <v>12</v>
      </c>
      <c r="D25">
        <v>398230.1</v>
      </c>
      <c r="E25">
        <v>398230.1</v>
      </c>
      <c r="G25" s="30">
        <v>1</v>
      </c>
      <c r="H25" s="30" t="s">
        <v>11</v>
      </c>
      <c r="I25" s="1" t="s">
        <v>12</v>
      </c>
      <c r="J25" s="1">
        <v>398230.1</v>
      </c>
      <c r="K25" s="1">
        <v>398230.1</v>
      </c>
      <c r="L25" s="7">
        <f t="shared" ref="L25:L28" si="2">J25-K25</f>
        <v>0</v>
      </c>
      <c r="N25" s="7">
        <v>5</v>
      </c>
      <c r="O25" s="7" t="s">
        <v>34</v>
      </c>
      <c r="P25" s="7">
        <f>P22-P23-P24</f>
        <v>93943.35</v>
      </c>
      <c r="R25" s="9"/>
      <c r="S25" s="9"/>
      <c r="T25" s="9"/>
      <c r="U25" s="9"/>
      <c r="V25" s="9"/>
      <c r="W25" s="9"/>
    </row>
    <row r="26" spans="2:23">
      <c r="B26" t="s">
        <v>13</v>
      </c>
      <c r="C26" t="s">
        <v>12</v>
      </c>
      <c r="D26">
        <v>1000000</v>
      </c>
      <c r="E26">
        <v>1000000</v>
      </c>
      <c r="G26" s="30">
        <v>1</v>
      </c>
      <c r="H26" s="30" t="s">
        <v>13</v>
      </c>
      <c r="I26" s="31" t="s">
        <v>12</v>
      </c>
      <c r="J26" s="31">
        <v>1000000</v>
      </c>
      <c r="K26" s="31">
        <v>1000000</v>
      </c>
      <c r="L26" s="33">
        <f t="shared" si="2"/>
        <v>0</v>
      </c>
      <c r="N26" s="7">
        <v>5</v>
      </c>
      <c r="O26" s="7" t="s">
        <v>35</v>
      </c>
      <c r="P26" s="7">
        <f>P25</f>
        <v>93943.35</v>
      </c>
      <c r="R26" s="9"/>
      <c r="S26" s="9"/>
      <c r="T26" s="9"/>
      <c r="U26" s="9">
        <v>3</v>
      </c>
      <c r="V26" s="9" t="s">
        <v>25</v>
      </c>
      <c r="W26" s="9">
        <v>1000000</v>
      </c>
    </row>
    <row r="27" spans="2:23">
      <c r="B27" t="s">
        <v>14</v>
      </c>
      <c r="C27" t="s">
        <v>36</v>
      </c>
      <c r="D27">
        <v>500000</v>
      </c>
      <c r="G27" s="30">
        <v>1</v>
      </c>
      <c r="H27" s="30" t="s">
        <v>14</v>
      </c>
      <c r="I27" s="31" t="s">
        <v>36</v>
      </c>
      <c r="J27" s="31">
        <v>500000</v>
      </c>
      <c r="K27" s="31"/>
      <c r="L27" s="33">
        <f t="shared" si="2"/>
        <v>500000</v>
      </c>
      <c r="R27" s="9"/>
      <c r="S27" s="9"/>
      <c r="T27" s="9"/>
      <c r="U27" s="9">
        <v>3</v>
      </c>
      <c r="V27" s="9" t="s">
        <v>37</v>
      </c>
      <c r="W27" s="9">
        <f>P26</f>
        <v>93943.35</v>
      </c>
    </row>
    <row r="28" spans="2:23">
      <c r="B28" t="s">
        <v>18</v>
      </c>
      <c r="C28" t="s">
        <v>36</v>
      </c>
      <c r="D28">
        <v>1000000</v>
      </c>
      <c r="G28" s="32">
        <v>1</v>
      </c>
      <c r="H28" s="32" t="s">
        <v>18</v>
      </c>
      <c r="I28" s="36" t="s">
        <v>36</v>
      </c>
      <c r="J28" s="36">
        <v>1000000</v>
      </c>
      <c r="K28" s="36"/>
      <c r="L28" s="37">
        <f t="shared" si="2"/>
        <v>1000000</v>
      </c>
      <c r="R28" s="41" t="s">
        <v>38</v>
      </c>
      <c r="S28" s="42"/>
      <c r="T28" s="9">
        <f>SUM(T22:T27)</f>
        <v>1600000</v>
      </c>
      <c r="U28" s="43" t="s">
        <v>39</v>
      </c>
      <c r="V28" s="44"/>
      <c r="W28" s="9">
        <f>SUM(W22:W27)</f>
        <v>1600000</v>
      </c>
    </row>
    <row r="29" spans="1:12">
      <c r="A29">
        <v>2</v>
      </c>
      <c r="B29" t="s">
        <v>16</v>
      </c>
      <c r="C29" t="s">
        <v>40</v>
      </c>
      <c r="E29">
        <v>450000</v>
      </c>
      <c r="G29" s="30">
        <v>2</v>
      </c>
      <c r="H29" s="30" t="s">
        <v>16</v>
      </c>
      <c r="I29" s="31" t="s">
        <v>40</v>
      </c>
      <c r="J29" s="31"/>
      <c r="K29" s="31">
        <v>450000</v>
      </c>
      <c r="L29" s="33">
        <f t="shared" ref="L29:L34" si="3">K29-J29</f>
        <v>450000</v>
      </c>
    </row>
    <row r="30" spans="2:12">
      <c r="B30" t="s">
        <v>19</v>
      </c>
      <c r="C30" t="s">
        <v>20</v>
      </c>
      <c r="E30">
        <v>17600</v>
      </c>
      <c r="G30" s="30">
        <v>2</v>
      </c>
      <c r="H30" s="30" t="s">
        <v>19</v>
      </c>
      <c r="I30" s="31" t="s">
        <v>20</v>
      </c>
      <c r="J30" s="31"/>
      <c r="K30" s="31">
        <v>17600</v>
      </c>
      <c r="L30" s="33">
        <f t="shared" si="3"/>
        <v>17600</v>
      </c>
    </row>
    <row r="31" spans="2:12">
      <c r="B31" t="s">
        <v>21</v>
      </c>
      <c r="C31" t="s">
        <v>22</v>
      </c>
      <c r="D31">
        <v>51769.9</v>
      </c>
      <c r="G31" s="30">
        <v>2</v>
      </c>
      <c r="H31" s="30" t="s">
        <v>21</v>
      </c>
      <c r="I31" s="31" t="s">
        <v>22</v>
      </c>
      <c r="J31" s="31">
        <v>51769.9</v>
      </c>
      <c r="K31" s="31"/>
      <c r="L31" s="33">
        <f>K32-J31</f>
        <v>5752.22</v>
      </c>
    </row>
    <row r="32" spans="3:12">
      <c r="C32" t="s">
        <v>23</v>
      </c>
      <c r="E32">
        <v>57522.12</v>
      </c>
      <c r="G32" s="30">
        <v>2</v>
      </c>
      <c r="H32" s="30" t="s">
        <v>21</v>
      </c>
      <c r="I32" s="31" t="s">
        <v>23</v>
      </c>
      <c r="J32" s="31"/>
      <c r="K32" s="31">
        <v>57522.12</v>
      </c>
      <c r="L32" s="33"/>
    </row>
    <row r="33" spans="1:12">
      <c r="A33">
        <v>3</v>
      </c>
      <c r="B33" t="s">
        <v>24</v>
      </c>
      <c r="C33" t="s">
        <v>12</v>
      </c>
      <c r="E33">
        <v>26647.78</v>
      </c>
      <c r="G33" s="31">
        <v>3</v>
      </c>
      <c r="H33" s="31" t="s">
        <v>24</v>
      </c>
      <c r="I33" s="31" t="s">
        <v>12</v>
      </c>
      <c r="J33" s="31"/>
      <c r="K33" s="31">
        <v>26647.78</v>
      </c>
      <c r="L33" s="35">
        <f t="shared" si="3"/>
        <v>26647.78</v>
      </c>
    </row>
    <row r="34" spans="2:12">
      <c r="B34" t="s">
        <v>25</v>
      </c>
      <c r="C34" t="s">
        <v>41</v>
      </c>
      <c r="E34">
        <v>1000000</v>
      </c>
      <c r="G34" s="32">
        <v>5</v>
      </c>
      <c r="H34" s="32" t="s">
        <v>25</v>
      </c>
      <c r="I34" s="39" t="s">
        <v>41</v>
      </c>
      <c r="J34" s="39"/>
      <c r="K34" s="39">
        <v>1000000</v>
      </c>
      <c r="L34" s="25">
        <f t="shared" si="3"/>
        <v>1000000</v>
      </c>
    </row>
    <row r="35" spans="1:12">
      <c r="A35">
        <v>5</v>
      </c>
      <c r="B35" t="s">
        <v>26</v>
      </c>
      <c r="C35" t="s">
        <v>20</v>
      </c>
      <c r="D35">
        <v>17600</v>
      </c>
      <c r="E35">
        <v>17600</v>
      </c>
      <c r="G35" s="30">
        <v>5</v>
      </c>
      <c r="H35" s="30" t="s">
        <v>26</v>
      </c>
      <c r="I35" s="1" t="s">
        <v>20</v>
      </c>
      <c r="J35" s="1">
        <v>17600</v>
      </c>
      <c r="K35" s="1">
        <v>17600</v>
      </c>
      <c r="L35" s="7">
        <f t="shared" ref="L35:L38" si="4">J35-K35</f>
        <v>0</v>
      </c>
    </row>
    <row r="36" spans="2:12">
      <c r="B36" t="s">
        <v>27</v>
      </c>
      <c r="C36" t="s">
        <v>12</v>
      </c>
      <c r="D36">
        <v>398230.1</v>
      </c>
      <c r="E36">
        <v>398230.1</v>
      </c>
      <c r="G36" s="30">
        <v>5</v>
      </c>
      <c r="H36" s="30" t="s">
        <v>27</v>
      </c>
      <c r="I36" s="1" t="s">
        <v>12</v>
      </c>
      <c r="J36" s="1">
        <v>398230.1</v>
      </c>
      <c r="K36" s="1">
        <v>398230.1</v>
      </c>
      <c r="L36" s="7">
        <f t="shared" si="4"/>
        <v>0</v>
      </c>
    </row>
    <row r="37" spans="2:12">
      <c r="B37" t="s">
        <v>28</v>
      </c>
      <c r="C37" t="s">
        <v>12</v>
      </c>
      <c r="D37">
        <v>442477.88</v>
      </c>
      <c r="E37">
        <v>442477.88</v>
      </c>
      <c r="G37" s="30"/>
      <c r="H37" s="30" t="s">
        <v>28</v>
      </c>
      <c r="I37" s="1" t="s">
        <v>12</v>
      </c>
      <c r="J37" s="1">
        <v>442477.88</v>
      </c>
      <c r="K37" s="1">
        <v>442477.88</v>
      </c>
      <c r="L37" s="7">
        <f t="shared" si="4"/>
        <v>0</v>
      </c>
    </row>
    <row r="38" spans="1:12">
      <c r="A38" t="s">
        <v>0</v>
      </c>
      <c r="B38" t="s">
        <v>1</v>
      </c>
      <c r="C38" t="s">
        <v>2</v>
      </c>
      <c r="D38">
        <v>0</v>
      </c>
      <c r="E38">
        <v>0</v>
      </c>
      <c r="G38" s="1"/>
      <c r="H38" s="1"/>
      <c r="I38" s="1"/>
      <c r="J38" s="1"/>
      <c r="K38" s="1"/>
      <c r="L38" s="7"/>
    </row>
    <row r="39" spans="1:12">
      <c r="A39" t="s">
        <v>12</v>
      </c>
      <c r="B39" t="s">
        <v>12</v>
      </c>
      <c r="C39" t="s">
        <v>12</v>
      </c>
      <c r="G39" s="7"/>
      <c r="H39" s="1"/>
      <c r="I39" s="1"/>
      <c r="J39" s="1"/>
      <c r="K39" s="1"/>
      <c r="L39" s="7"/>
    </row>
    <row r="40" spans="1:12">
      <c r="A40" t="s">
        <v>29</v>
      </c>
      <c r="D40">
        <v>3808307.98</v>
      </c>
      <c r="E40">
        <v>3808307.98</v>
      </c>
      <c r="G40" s="1" t="s">
        <v>29</v>
      </c>
      <c r="H40" s="7"/>
      <c r="I40" s="7"/>
      <c r="J40" s="7">
        <v>3808307.98</v>
      </c>
      <c r="K40" s="7">
        <v>3808307.98</v>
      </c>
      <c r="L40" s="7"/>
    </row>
  </sheetData>
  <autoFilter xmlns:etc="http://www.wps.cn/officeDocument/2017/etCustomData" ref="G1:L40" etc:filterBottomFollowUsedRange="0">
    <extLst/>
  </autoFilter>
  <mergeCells count="9">
    <mergeCell ref="N20:P20"/>
    <mergeCell ref="R20:W20"/>
    <mergeCell ref="R28:S28"/>
    <mergeCell ref="U28:V28"/>
    <mergeCell ref="A2:E3"/>
    <mergeCell ref="A22:E23"/>
    <mergeCell ref="G2:L3"/>
    <mergeCell ref="G22:L23"/>
    <mergeCell ref="N2:S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selection activeCell="H14" sqref="H26:M26 H14:M14"/>
    </sheetView>
  </sheetViews>
  <sheetFormatPr defaultColWidth="13" defaultRowHeight="14.4"/>
  <cols>
    <col min="1" max="1" width="14.1111111111111" style="21" customWidth="1"/>
    <col min="2" max="2" width="9.66666666666667" style="21" customWidth="1"/>
    <col min="3" max="3" width="14.1111111111111" style="21" customWidth="1"/>
    <col min="4" max="4" width="9.66666666666667" style="21" customWidth="1"/>
    <col min="5" max="6" width="10.6666666666667" style="21" customWidth="1"/>
    <col min="7" max="7" width="13" style="21" customWidth="1"/>
    <col min="8" max="8" width="14.1111111111111" style="21" customWidth="1"/>
    <col min="9" max="9" width="9.66666666666667" style="21" customWidth="1"/>
    <col min="10" max="10" width="14.1111111111111" style="21" customWidth="1"/>
    <col min="11" max="11" width="9.66666666666667" style="21" customWidth="1"/>
    <col min="12" max="13" width="10.6666666666667" style="21" customWidth="1"/>
    <col min="14" max="16383" width="13" style="21" customWidth="1"/>
    <col min="16384" max="16384" width="13" style="21"/>
  </cols>
  <sheetData>
    <row r="1" spans="1:13">
      <c r="A1" s="22" t="s">
        <v>42</v>
      </c>
      <c r="B1" s="22" t="s">
        <v>0</v>
      </c>
      <c r="C1" s="22" t="s">
        <v>1</v>
      </c>
      <c r="D1" s="22" t="s">
        <v>2</v>
      </c>
      <c r="E1" s="22" t="s">
        <v>43</v>
      </c>
      <c r="F1" s="22" t="s">
        <v>44</v>
      </c>
      <c r="H1" s="22" t="s">
        <v>42</v>
      </c>
      <c r="I1" s="22" t="s">
        <v>0</v>
      </c>
      <c r="J1" s="22" t="s">
        <v>1</v>
      </c>
      <c r="K1" s="22" t="s">
        <v>2</v>
      </c>
      <c r="L1" s="22" t="s">
        <v>43</v>
      </c>
      <c r="M1" s="22" t="s">
        <v>44</v>
      </c>
    </row>
    <row r="2" spans="1:13">
      <c r="A2" s="23" t="s">
        <v>36</v>
      </c>
      <c r="B2" s="23"/>
      <c r="C2" s="23"/>
      <c r="D2" s="23"/>
      <c r="E2" s="23"/>
      <c r="F2" s="23"/>
      <c r="H2" s="23" t="s">
        <v>17</v>
      </c>
      <c r="I2" s="23"/>
      <c r="J2" s="23"/>
      <c r="K2" s="23"/>
      <c r="L2" s="23"/>
      <c r="M2" s="23"/>
    </row>
    <row r="3" s="4" customFormat="1" spans="1:13">
      <c r="A3" s="15"/>
      <c r="B3" s="15"/>
      <c r="C3" s="15"/>
      <c r="D3" s="15"/>
      <c r="E3" s="15"/>
      <c r="F3" s="15"/>
      <c r="H3" s="24" t="s">
        <v>45</v>
      </c>
      <c r="I3" s="24"/>
      <c r="J3" s="24"/>
      <c r="K3" s="24"/>
      <c r="L3" s="24"/>
      <c r="M3" s="24"/>
    </row>
    <row r="4" s="4" customFormat="1" spans="1:13">
      <c r="A4" s="15"/>
      <c r="B4" s="15"/>
      <c r="C4" s="15"/>
      <c r="D4" s="15"/>
      <c r="E4" s="15"/>
      <c r="F4" s="15"/>
      <c r="H4" s="22" t="s">
        <v>42</v>
      </c>
      <c r="I4" s="22" t="s">
        <v>0</v>
      </c>
      <c r="J4" s="22" t="s">
        <v>1</v>
      </c>
      <c r="K4" s="22" t="s">
        <v>2</v>
      </c>
      <c r="L4" s="22" t="s">
        <v>43</v>
      </c>
      <c r="M4" s="22" t="s">
        <v>44</v>
      </c>
    </row>
    <row r="5" s="4" customFormat="1" spans="1:13">
      <c r="A5" s="15"/>
      <c r="B5" s="15"/>
      <c r="C5" s="15"/>
      <c r="D5" s="15"/>
      <c r="E5" s="15"/>
      <c r="F5" s="15"/>
      <c r="H5" s="22" t="s">
        <v>46</v>
      </c>
      <c r="I5" s="22">
        <v>1</v>
      </c>
      <c r="J5" s="22" t="s">
        <v>13</v>
      </c>
      <c r="K5" s="22"/>
      <c r="L5" s="22">
        <v>1000000</v>
      </c>
      <c r="M5" s="22"/>
    </row>
    <row r="6" s="4" customFormat="1" spans="1:13">
      <c r="A6" s="15"/>
      <c r="B6" s="15"/>
      <c r="C6" s="15"/>
      <c r="D6" s="15"/>
      <c r="E6" s="15"/>
      <c r="F6" s="15"/>
      <c r="H6" s="22" t="s">
        <v>46</v>
      </c>
      <c r="I6" s="22">
        <v>3</v>
      </c>
      <c r="J6" s="22" t="s">
        <v>25</v>
      </c>
      <c r="K6" s="22" t="s">
        <v>41</v>
      </c>
      <c r="L6" s="22"/>
      <c r="M6" s="22">
        <v>1000000</v>
      </c>
    </row>
    <row r="7" spans="1:13">
      <c r="A7" s="24" t="s">
        <v>45</v>
      </c>
      <c r="B7" s="24"/>
      <c r="C7" s="24"/>
      <c r="D7" s="24"/>
      <c r="E7" s="24"/>
      <c r="F7" s="24"/>
      <c r="H7" s="24" t="s">
        <v>45</v>
      </c>
      <c r="I7" s="24"/>
      <c r="J7" s="24"/>
      <c r="K7" s="24"/>
      <c r="L7" s="24"/>
      <c r="M7" s="24"/>
    </row>
    <row r="8" spans="1:13">
      <c r="A8" s="22" t="s">
        <v>42</v>
      </c>
      <c r="B8" s="22" t="s">
        <v>0</v>
      </c>
      <c r="C8" s="22" t="s">
        <v>1</v>
      </c>
      <c r="D8" s="22" t="s">
        <v>2</v>
      </c>
      <c r="E8" s="22" t="s">
        <v>43</v>
      </c>
      <c r="F8" s="22" t="s">
        <v>44</v>
      </c>
      <c r="H8" s="22" t="s">
        <v>42</v>
      </c>
      <c r="I8" s="22" t="s">
        <v>0</v>
      </c>
      <c r="J8" s="22" t="s">
        <v>1</v>
      </c>
      <c r="K8" s="22" t="s">
        <v>2</v>
      </c>
      <c r="L8" s="22" t="s">
        <v>43</v>
      </c>
      <c r="M8" s="22" t="s">
        <v>44</v>
      </c>
    </row>
    <row r="9" spans="1:13">
      <c r="A9" s="22" t="s">
        <v>46</v>
      </c>
      <c r="B9" s="22">
        <v>1</v>
      </c>
      <c r="C9" s="22" t="s">
        <v>13</v>
      </c>
      <c r="D9" s="22"/>
      <c r="E9" s="22">
        <v>1000000</v>
      </c>
      <c r="F9" s="22"/>
      <c r="H9" s="22" t="s">
        <v>47</v>
      </c>
      <c r="I9" s="22">
        <v>1</v>
      </c>
      <c r="J9" s="22" t="s">
        <v>18</v>
      </c>
      <c r="K9" s="22" t="s">
        <v>36</v>
      </c>
      <c r="L9" s="22">
        <v>1000000</v>
      </c>
      <c r="M9" s="22"/>
    </row>
    <row r="10" spans="1:13">
      <c r="A10" s="22" t="s">
        <v>46</v>
      </c>
      <c r="B10" s="22">
        <v>3</v>
      </c>
      <c r="C10" s="22" t="s">
        <v>25</v>
      </c>
      <c r="D10" s="22" t="s">
        <v>17</v>
      </c>
      <c r="E10" s="22"/>
      <c r="F10" s="22">
        <v>1000000</v>
      </c>
      <c r="H10" s="22" t="s">
        <v>47</v>
      </c>
      <c r="I10" s="22">
        <v>1</v>
      </c>
      <c r="J10" s="22" t="s">
        <v>13</v>
      </c>
      <c r="K10" s="22"/>
      <c r="L10" s="22"/>
      <c r="M10" s="22">
        <v>1000000</v>
      </c>
    </row>
    <row r="12" spans="1:13">
      <c r="A12" s="24" t="s">
        <v>48</v>
      </c>
      <c r="B12" s="24"/>
      <c r="C12" s="24"/>
      <c r="D12" s="24"/>
      <c r="E12" s="24"/>
      <c r="F12" s="24"/>
      <c r="H12" s="24" t="s">
        <v>48</v>
      </c>
      <c r="I12" s="24"/>
      <c r="J12" s="24"/>
      <c r="K12" s="24"/>
      <c r="L12" s="24"/>
      <c r="M12" s="24"/>
    </row>
    <row r="13" spans="1:13">
      <c r="A13" s="22" t="s">
        <v>42</v>
      </c>
      <c r="B13" s="22" t="s">
        <v>0</v>
      </c>
      <c r="C13" s="22" t="s">
        <v>1</v>
      </c>
      <c r="D13" s="22" t="s">
        <v>2</v>
      </c>
      <c r="E13" s="22" t="s">
        <v>43</v>
      </c>
      <c r="F13" s="22" t="s">
        <v>44</v>
      </c>
      <c r="H13" s="22" t="s">
        <v>42</v>
      </c>
      <c r="I13" s="22" t="s">
        <v>0</v>
      </c>
      <c r="J13" s="22" t="s">
        <v>1</v>
      </c>
      <c r="K13" s="22" t="s">
        <v>2</v>
      </c>
      <c r="L13" s="22" t="s">
        <v>43</v>
      </c>
      <c r="M13" s="22" t="s">
        <v>44</v>
      </c>
    </row>
    <row r="14" spans="1:13">
      <c r="A14" s="25" t="s">
        <v>49</v>
      </c>
      <c r="B14" s="25">
        <v>1</v>
      </c>
      <c r="C14" s="25" t="s">
        <v>11</v>
      </c>
      <c r="D14" s="25"/>
      <c r="E14" s="25">
        <v>442477.88</v>
      </c>
      <c r="F14" s="25"/>
      <c r="H14" s="26" t="s">
        <v>49</v>
      </c>
      <c r="I14" s="26">
        <v>1</v>
      </c>
      <c r="J14" s="26" t="s">
        <v>11</v>
      </c>
      <c r="K14" s="26"/>
      <c r="L14" s="27">
        <v>398230.1</v>
      </c>
      <c r="M14" s="26"/>
    </row>
    <row r="15" spans="1:13">
      <c r="A15" s="22" t="s">
        <v>49</v>
      </c>
      <c r="B15" s="22">
        <v>2</v>
      </c>
      <c r="C15" s="22" t="s">
        <v>21</v>
      </c>
      <c r="D15" s="22" t="s">
        <v>22</v>
      </c>
      <c r="E15" s="22">
        <v>57522.12</v>
      </c>
      <c r="F15" s="22"/>
      <c r="H15" s="22" t="s">
        <v>49</v>
      </c>
      <c r="I15" s="22">
        <v>2</v>
      </c>
      <c r="J15" s="22" t="s">
        <v>21</v>
      </c>
      <c r="K15" s="22" t="s">
        <v>22</v>
      </c>
      <c r="L15" s="22">
        <v>51769.9</v>
      </c>
      <c r="M15" s="22"/>
    </row>
    <row r="16" spans="1:13">
      <c r="A16" s="22" t="s">
        <v>49</v>
      </c>
      <c r="B16" s="22">
        <v>2</v>
      </c>
      <c r="C16" s="22" t="s">
        <v>16</v>
      </c>
      <c r="D16" s="22" t="s">
        <v>17</v>
      </c>
      <c r="E16" s="22"/>
      <c r="F16" s="22">
        <v>500000</v>
      </c>
      <c r="H16" s="22" t="s">
        <v>49</v>
      </c>
      <c r="I16" s="22">
        <v>2</v>
      </c>
      <c r="J16" s="22" t="s">
        <v>16</v>
      </c>
      <c r="K16" s="22" t="s">
        <v>40</v>
      </c>
      <c r="L16" s="22"/>
      <c r="M16" s="22">
        <v>450000</v>
      </c>
    </row>
    <row r="18" spans="1:13">
      <c r="A18" s="24" t="s">
        <v>50</v>
      </c>
      <c r="B18" s="24"/>
      <c r="C18" s="24"/>
      <c r="D18" s="24"/>
      <c r="E18" s="24"/>
      <c r="F18" s="24"/>
      <c r="H18" s="24" t="s">
        <v>50</v>
      </c>
      <c r="I18" s="24"/>
      <c r="J18" s="24"/>
      <c r="K18" s="24"/>
      <c r="L18" s="24"/>
      <c r="M18" s="24"/>
    </row>
    <row r="19" spans="1:13">
      <c r="A19" s="22" t="s">
        <v>42</v>
      </c>
      <c r="B19" s="22" t="s">
        <v>0</v>
      </c>
      <c r="C19" s="22" t="s">
        <v>1</v>
      </c>
      <c r="D19" s="22" t="s">
        <v>2</v>
      </c>
      <c r="E19" s="22" t="s">
        <v>43</v>
      </c>
      <c r="F19" s="22" t="s">
        <v>44</v>
      </c>
      <c r="H19" s="22" t="s">
        <v>42</v>
      </c>
      <c r="I19" s="22" t="s">
        <v>0</v>
      </c>
      <c r="J19" s="22" t="s">
        <v>1</v>
      </c>
      <c r="K19" s="22" t="s">
        <v>2</v>
      </c>
      <c r="L19" s="22" t="s">
        <v>43</v>
      </c>
      <c r="M19" s="22" t="s">
        <v>44</v>
      </c>
    </row>
    <row r="20" spans="1:13">
      <c r="A20" s="22" t="s">
        <v>51</v>
      </c>
      <c r="B20" s="22">
        <v>1</v>
      </c>
      <c r="C20" s="22" t="s">
        <v>14</v>
      </c>
      <c r="D20" s="22" t="s">
        <v>15</v>
      </c>
      <c r="E20" s="22">
        <v>600000</v>
      </c>
      <c r="F20" s="22"/>
      <c r="H20" s="22" t="s">
        <v>51</v>
      </c>
      <c r="I20" s="22">
        <v>1</v>
      </c>
      <c r="J20" s="22" t="s">
        <v>14</v>
      </c>
      <c r="K20" s="22" t="s">
        <v>36</v>
      </c>
      <c r="L20" s="22">
        <v>500000</v>
      </c>
      <c r="M20" s="22"/>
    </row>
    <row r="21" spans="1:13">
      <c r="A21" s="26" t="s">
        <v>51</v>
      </c>
      <c r="B21" s="26">
        <v>5</v>
      </c>
      <c r="C21" s="26" t="s">
        <v>28</v>
      </c>
      <c r="D21" s="26"/>
      <c r="E21" s="26"/>
      <c r="F21" s="27">
        <v>530973.45</v>
      </c>
      <c r="H21" s="25" t="s">
        <v>51</v>
      </c>
      <c r="I21" s="25">
        <v>5</v>
      </c>
      <c r="J21" s="25" t="s">
        <v>28</v>
      </c>
      <c r="K21" s="25"/>
      <c r="L21" s="25"/>
      <c r="M21" s="29">
        <v>442477.88</v>
      </c>
    </row>
    <row r="22" spans="1:13">
      <c r="A22" s="22" t="s">
        <v>51</v>
      </c>
      <c r="B22" s="22">
        <v>2</v>
      </c>
      <c r="C22" s="22" t="s">
        <v>21</v>
      </c>
      <c r="D22" s="22" t="s">
        <v>23</v>
      </c>
      <c r="E22" s="22"/>
      <c r="F22" s="22">
        <v>69026.55</v>
      </c>
      <c r="H22" s="22" t="s">
        <v>51</v>
      </c>
      <c r="I22" s="22">
        <v>2</v>
      </c>
      <c r="J22" s="22" t="s">
        <v>21</v>
      </c>
      <c r="K22" s="22" t="s">
        <v>23</v>
      </c>
      <c r="L22" s="22"/>
      <c r="M22" s="22">
        <v>57522.12</v>
      </c>
    </row>
    <row r="24" spans="1:13">
      <c r="A24" s="24" t="s">
        <v>52</v>
      </c>
      <c r="B24" s="24"/>
      <c r="C24" s="24"/>
      <c r="D24" s="24"/>
      <c r="E24" s="24"/>
      <c r="F24" s="24"/>
      <c r="H24" s="24" t="s">
        <v>52</v>
      </c>
      <c r="I24" s="24"/>
      <c r="J24" s="24"/>
      <c r="K24" s="24"/>
      <c r="L24" s="24"/>
      <c r="M24" s="24"/>
    </row>
    <row r="25" spans="1:13">
      <c r="A25" s="22" t="s">
        <v>42</v>
      </c>
      <c r="B25" s="22" t="s">
        <v>0</v>
      </c>
      <c r="C25" s="22" t="s">
        <v>1</v>
      </c>
      <c r="D25" s="22" t="s">
        <v>2</v>
      </c>
      <c r="E25" s="22" t="s">
        <v>43</v>
      </c>
      <c r="F25" s="22" t="s">
        <v>44</v>
      </c>
      <c r="H25" s="22" t="s">
        <v>42</v>
      </c>
      <c r="I25" s="22" t="s">
        <v>0</v>
      </c>
      <c r="J25" s="22" t="s">
        <v>1</v>
      </c>
      <c r="K25" s="22" t="s">
        <v>2</v>
      </c>
      <c r="L25" s="22" t="s">
        <v>43</v>
      </c>
      <c r="M25" s="22" t="s">
        <v>44</v>
      </c>
    </row>
    <row r="26" spans="1:13">
      <c r="A26" s="22" t="s">
        <v>53</v>
      </c>
      <c r="B26" s="22">
        <v>5</v>
      </c>
      <c r="C26" s="22" t="s">
        <v>27</v>
      </c>
      <c r="D26" s="22"/>
      <c r="E26" s="22">
        <f>E14</f>
        <v>442477.88</v>
      </c>
      <c r="F26" s="22"/>
      <c r="H26" s="26" t="s">
        <v>53</v>
      </c>
      <c r="I26" s="26">
        <v>5</v>
      </c>
      <c r="J26" s="26" t="s">
        <v>27</v>
      </c>
      <c r="K26" s="26"/>
      <c r="L26" s="26">
        <v>398230.1</v>
      </c>
      <c r="M26" s="26"/>
    </row>
    <row r="27" spans="1:13">
      <c r="A27" s="22" t="s">
        <v>53</v>
      </c>
      <c r="B27" s="22">
        <v>1</v>
      </c>
      <c r="C27" s="22" t="s">
        <v>11</v>
      </c>
      <c r="D27" s="22"/>
      <c r="E27" s="22"/>
      <c r="F27" s="22">
        <f>E14</f>
        <v>442477.88</v>
      </c>
      <c r="H27" s="22" t="s">
        <v>53</v>
      </c>
      <c r="I27" s="22">
        <v>1</v>
      </c>
      <c r="J27" s="22" t="s">
        <v>11</v>
      </c>
      <c r="K27" s="22"/>
      <c r="L27" s="22"/>
      <c r="M27" s="22">
        <v>398230.1</v>
      </c>
    </row>
    <row r="29" spans="1:13">
      <c r="A29" s="24" t="s">
        <v>54</v>
      </c>
      <c r="B29" s="24"/>
      <c r="C29" s="24"/>
      <c r="D29" s="24"/>
      <c r="E29" s="24"/>
      <c r="F29" s="24"/>
      <c r="H29" s="24" t="s">
        <v>54</v>
      </c>
      <c r="I29" s="24"/>
      <c r="J29" s="24"/>
      <c r="K29" s="24"/>
      <c r="L29" s="24"/>
      <c r="M29" s="24"/>
    </row>
    <row r="30" spans="1:13">
      <c r="A30" s="22" t="s">
        <v>42</v>
      </c>
      <c r="B30" s="22" t="s">
        <v>0</v>
      </c>
      <c r="C30" s="22" t="s">
        <v>1</v>
      </c>
      <c r="D30" s="22" t="s">
        <v>2</v>
      </c>
      <c r="E30" s="22" t="s">
        <v>43</v>
      </c>
      <c r="F30" s="22" t="s">
        <v>44</v>
      </c>
      <c r="H30" s="22" t="s">
        <v>42</v>
      </c>
      <c r="I30" s="22" t="s">
        <v>0</v>
      </c>
      <c r="J30" s="22" t="s">
        <v>1</v>
      </c>
      <c r="K30" s="22" t="s">
        <v>2</v>
      </c>
      <c r="L30" s="22" t="s">
        <v>43</v>
      </c>
      <c r="M30" s="22" t="s">
        <v>44</v>
      </c>
    </row>
    <row r="31" spans="1:13">
      <c r="A31" s="22" t="s">
        <v>55</v>
      </c>
      <c r="B31" s="22">
        <v>5</v>
      </c>
      <c r="C31" s="22" t="s">
        <v>26</v>
      </c>
      <c r="D31" s="22" t="s">
        <v>20</v>
      </c>
      <c r="E31" s="22">
        <v>21200</v>
      </c>
      <c r="F31" s="22"/>
      <c r="H31" s="22" t="s">
        <v>55</v>
      </c>
      <c r="I31" s="22">
        <v>5</v>
      </c>
      <c r="J31" s="22" t="s">
        <v>26</v>
      </c>
      <c r="K31" s="22" t="s">
        <v>20</v>
      </c>
      <c r="L31" s="22">
        <v>17600</v>
      </c>
      <c r="M31" s="22"/>
    </row>
    <row r="32" spans="1:13">
      <c r="A32" s="22" t="s">
        <v>55</v>
      </c>
      <c r="B32" s="22">
        <v>2</v>
      </c>
      <c r="C32" s="22" t="s">
        <v>19</v>
      </c>
      <c r="D32" s="22" t="s">
        <v>20</v>
      </c>
      <c r="E32" s="22"/>
      <c r="F32" s="22">
        <f>E31</f>
        <v>21200</v>
      </c>
      <c r="H32" s="22" t="s">
        <v>55</v>
      </c>
      <c r="I32" s="22">
        <v>2</v>
      </c>
      <c r="J32" s="22" t="s">
        <v>19</v>
      </c>
      <c r="K32" s="22" t="s">
        <v>20</v>
      </c>
      <c r="L32" s="22"/>
      <c r="M32" s="22">
        <v>17600</v>
      </c>
    </row>
    <row r="34" spans="1:13">
      <c r="A34" s="24" t="s">
        <v>56</v>
      </c>
      <c r="B34" s="24"/>
      <c r="C34" s="24"/>
      <c r="D34" s="24"/>
      <c r="E34" s="24"/>
      <c r="F34" s="24"/>
      <c r="H34" s="24" t="s">
        <v>56</v>
      </c>
      <c r="I34" s="24"/>
      <c r="J34" s="24"/>
      <c r="K34" s="24"/>
      <c r="L34" s="24"/>
      <c r="M34" s="24"/>
    </row>
    <row r="35" spans="1:13">
      <c r="A35" s="22" t="s">
        <v>42</v>
      </c>
      <c r="B35" s="22" t="s">
        <v>0</v>
      </c>
      <c r="C35" s="22" t="s">
        <v>1</v>
      </c>
      <c r="D35" s="22" t="s">
        <v>2</v>
      </c>
      <c r="E35" s="22" t="s">
        <v>43</v>
      </c>
      <c r="F35" s="22" t="s">
        <v>44</v>
      </c>
      <c r="H35" s="22" t="s">
        <v>42</v>
      </c>
      <c r="I35" s="22" t="s">
        <v>0</v>
      </c>
      <c r="J35" s="22" t="s">
        <v>1</v>
      </c>
      <c r="K35" s="22" t="s">
        <v>2</v>
      </c>
      <c r="L35" s="22" t="s">
        <v>43</v>
      </c>
      <c r="M35" s="22" t="s">
        <v>44</v>
      </c>
    </row>
    <row r="36" spans="1:13">
      <c r="A36" s="22" t="s">
        <v>57</v>
      </c>
      <c r="B36" s="22">
        <v>3</v>
      </c>
      <c r="C36" s="22" t="s">
        <v>24</v>
      </c>
      <c r="D36" s="22"/>
      <c r="E36" s="22"/>
      <c r="F36" s="28">
        <v>67295.57</v>
      </c>
      <c r="H36" s="22" t="s">
        <v>57</v>
      </c>
      <c r="I36" s="22">
        <v>3</v>
      </c>
      <c r="J36" s="22" t="s">
        <v>24</v>
      </c>
      <c r="K36" s="22"/>
      <c r="L36" s="22"/>
      <c r="M36" s="28">
        <v>26647.78</v>
      </c>
    </row>
    <row r="37" spans="1:13">
      <c r="A37" s="22" t="s">
        <v>57</v>
      </c>
      <c r="B37" s="22">
        <v>5</v>
      </c>
      <c r="C37" s="22" t="s">
        <v>28</v>
      </c>
      <c r="D37" s="22"/>
      <c r="E37" s="22">
        <v>530973.45</v>
      </c>
      <c r="F37" s="22"/>
      <c r="H37" s="22" t="s">
        <v>57</v>
      </c>
      <c r="I37" s="22">
        <v>5</v>
      </c>
      <c r="J37" s="22" t="s">
        <v>28</v>
      </c>
      <c r="K37" s="22"/>
      <c r="L37" s="22">
        <v>442477.88</v>
      </c>
      <c r="M37" s="22"/>
    </row>
    <row r="38" spans="1:13">
      <c r="A38" s="22" t="s">
        <v>57</v>
      </c>
      <c r="B38" s="22">
        <v>5</v>
      </c>
      <c r="C38" s="22" t="s">
        <v>27</v>
      </c>
      <c r="D38" s="22"/>
      <c r="E38" s="22"/>
      <c r="F38" s="22">
        <v>442477.88</v>
      </c>
      <c r="H38" s="22" t="s">
        <v>57</v>
      </c>
      <c r="I38" s="22">
        <v>5</v>
      </c>
      <c r="J38" s="22" t="s">
        <v>27</v>
      </c>
      <c r="K38" s="22"/>
      <c r="L38" s="22"/>
      <c r="M38" s="22">
        <v>398230.1</v>
      </c>
    </row>
    <row r="39" spans="1:13">
      <c r="A39" s="22" t="s">
        <v>57</v>
      </c>
      <c r="B39" s="22">
        <v>5</v>
      </c>
      <c r="C39" s="22" t="s">
        <v>26</v>
      </c>
      <c r="D39" s="22" t="s">
        <v>20</v>
      </c>
      <c r="E39" s="22"/>
      <c r="F39" s="22">
        <v>21200</v>
      </c>
      <c r="H39" s="22" t="s">
        <v>57</v>
      </c>
      <c r="I39" s="22">
        <v>5</v>
      </c>
      <c r="J39" s="22" t="s">
        <v>26</v>
      </c>
      <c r="K39" s="22" t="s">
        <v>20</v>
      </c>
      <c r="L39" s="22"/>
      <c r="M39" s="22">
        <v>17600</v>
      </c>
    </row>
  </sheetData>
  <mergeCells count="15">
    <mergeCell ref="A2:F2"/>
    <mergeCell ref="H2:M2"/>
    <mergeCell ref="H3:M3"/>
    <mergeCell ref="A7:F7"/>
    <mergeCell ref="H7:M7"/>
    <mergeCell ref="A12:F12"/>
    <mergeCell ref="H12:M12"/>
    <mergeCell ref="A18:F18"/>
    <mergeCell ref="H18:M18"/>
    <mergeCell ref="A24:F24"/>
    <mergeCell ref="H24:M24"/>
    <mergeCell ref="A29:F29"/>
    <mergeCell ref="H29:M29"/>
    <mergeCell ref="A34:F34"/>
    <mergeCell ref="H34:M3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8"/>
  <sheetViews>
    <sheetView tabSelected="1" topLeftCell="H1" workbookViewId="0">
      <selection activeCell="L25" sqref="L25"/>
    </sheetView>
  </sheetViews>
  <sheetFormatPr defaultColWidth="9" defaultRowHeight="14.4"/>
  <cols>
    <col min="1" max="1" width="11.3796296296296" hidden="1" customWidth="1"/>
    <col min="2" max="2" width="14.5833333333333" hidden="1" customWidth="1"/>
    <col min="3" max="3" width="12.1111111111111" hidden="1" customWidth="1"/>
    <col min="4" max="5" width="17.5555555555556" hidden="1" customWidth="1"/>
    <col min="7" max="7" width="9.66666666666667" customWidth="1"/>
    <col min="8" max="8" width="14.1111111111111" customWidth="1"/>
    <col min="9" max="9" width="9.66666666666667" customWidth="1"/>
    <col min="10" max="11" width="17.5555555555556" customWidth="1"/>
    <col min="12" max="12" width="13.4444444444444" customWidth="1"/>
    <col min="13" max="13" width="11.25" customWidth="1"/>
    <col min="14" max="14" width="9.66666666666667" customWidth="1"/>
    <col min="15" max="15" width="14.1111111111111" customWidth="1"/>
    <col min="16" max="16" width="9.66666666666667" customWidth="1"/>
    <col min="17" max="18" width="15.2222222222222" customWidth="1"/>
    <col min="19" max="19" width="14.1111111111111" customWidth="1"/>
    <col min="20" max="20" width="8.66666666666667" customWidth="1"/>
    <col min="21" max="21" width="9.66666666666667" customWidth="1"/>
    <col min="22" max="22" width="14.1111111111111" customWidth="1"/>
    <col min="23" max="23" width="9.66666666666667" customWidth="1"/>
  </cols>
  <sheetData>
    <row r="1" customFormat="1" spans="7:12">
      <c r="G1" s="1" t="s">
        <v>0</v>
      </c>
      <c r="H1" s="1" t="s">
        <v>1</v>
      </c>
      <c r="I1" s="1" t="s">
        <v>2</v>
      </c>
      <c r="J1" s="1" t="s">
        <v>3</v>
      </c>
      <c r="K1" s="1" t="s">
        <v>4</v>
      </c>
      <c r="L1" s="7" t="s">
        <v>5</v>
      </c>
    </row>
    <row r="2" customFormat="1" spans="1:19">
      <c r="A2" s="2" t="s">
        <v>6</v>
      </c>
      <c r="B2" s="2"/>
      <c r="C2" s="2"/>
      <c r="D2" s="2"/>
      <c r="E2" s="2"/>
      <c r="G2" s="2" t="s">
        <v>6</v>
      </c>
      <c r="H2" s="2"/>
      <c r="I2" s="2"/>
      <c r="J2" s="2"/>
      <c r="K2" s="2"/>
      <c r="L2" s="2"/>
      <c r="N2" s="8" t="s">
        <v>58</v>
      </c>
      <c r="O2" s="8"/>
      <c r="P2" s="8"/>
      <c r="Q2" s="8"/>
      <c r="R2" s="8"/>
      <c r="S2" s="8"/>
    </row>
    <row r="3" customFormat="1" spans="1:19">
      <c r="A3" s="2"/>
      <c r="B3" s="2"/>
      <c r="C3" s="2"/>
      <c r="D3" s="2"/>
      <c r="E3" s="2"/>
      <c r="G3" s="2"/>
      <c r="H3" s="2"/>
      <c r="I3" s="2"/>
      <c r="J3" s="2"/>
      <c r="K3" s="2"/>
      <c r="L3" s="2"/>
      <c r="N3" s="8"/>
      <c r="O3" s="8"/>
      <c r="P3" s="8"/>
      <c r="Q3" s="8"/>
      <c r="R3" s="8"/>
      <c r="S3" s="8"/>
    </row>
    <row r="4" customFormat="1" spans="1:19">
      <c r="A4" t="s">
        <v>0</v>
      </c>
      <c r="B4" t="s">
        <v>1</v>
      </c>
      <c r="C4" t="s">
        <v>2</v>
      </c>
      <c r="D4" t="s">
        <v>3</v>
      </c>
      <c r="E4" t="s">
        <v>4</v>
      </c>
      <c r="G4" s="1" t="s">
        <v>0</v>
      </c>
      <c r="H4" s="1" t="s">
        <v>1</v>
      </c>
      <c r="I4" s="1" t="s">
        <v>2</v>
      </c>
      <c r="J4" s="1" t="s">
        <v>3</v>
      </c>
      <c r="K4" s="1" t="s">
        <v>4</v>
      </c>
      <c r="L4" s="7" t="s">
        <v>5</v>
      </c>
      <c r="N4" s="9" t="s">
        <v>0</v>
      </c>
      <c r="O4" s="9" t="s">
        <v>1</v>
      </c>
      <c r="P4" s="9" t="s">
        <v>2</v>
      </c>
      <c r="Q4" s="9" t="s">
        <v>8</v>
      </c>
      <c r="R4" s="9" t="s">
        <v>9</v>
      </c>
      <c r="S4" s="9" t="s">
        <v>10</v>
      </c>
    </row>
    <row r="5" customFormat="1" spans="1:23">
      <c r="A5">
        <v>1</v>
      </c>
      <c r="B5" t="s">
        <v>11</v>
      </c>
      <c r="C5" t="s">
        <v>12</v>
      </c>
      <c r="D5">
        <v>442477.88</v>
      </c>
      <c r="E5">
        <v>442477.88</v>
      </c>
      <c r="G5" s="3">
        <v>1</v>
      </c>
      <c r="H5" s="3" t="s">
        <v>11</v>
      </c>
      <c r="I5" s="3" t="s">
        <v>12</v>
      </c>
      <c r="J5" s="3">
        <v>442477.88</v>
      </c>
      <c r="K5" s="3">
        <v>442477.88</v>
      </c>
      <c r="L5" s="10">
        <f>J5-K5</f>
        <v>0</v>
      </c>
      <c r="M5" s="4"/>
      <c r="N5" s="11">
        <v>1</v>
      </c>
      <c r="O5" s="11" t="s">
        <v>13</v>
      </c>
      <c r="P5" s="11"/>
      <c r="Q5" s="11">
        <f>L6+L24</f>
        <v>1000000</v>
      </c>
      <c r="R5" s="11"/>
      <c r="S5" s="11"/>
      <c r="T5" s="4"/>
      <c r="U5" s="4"/>
      <c r="V5" s="4"/>
      <c r="W5" s="4"/>
    </row>
    <row r="6" customFormat="1" spans="2:23">
      <c r="B6" t="s">
        <v>13</v>
      </c>
      <c r="C6" t="s">
        <v>12</v>
      </c>
      <c r="D6">
        <v>1000000</v>
      </c>
      <c r="G6" s="3">
        <v>1</v>
      </c>
      <c r="H6" s="3" t="s">
        <v>13</v>
      </c>
      <c r="I6" s="3" t="s">
        <v>12</v>
      </c>
      <c r="J6" s="3">
        <v>1000000</v>
      </c>
      <c r="K6" s="3"/>
      <c r="L6" s="10">
        <f t="shared" ref="L5:L7" si="0">J6-K6</f>
        <v>1000000</v>
      </c>
      <c r="M6" s="4"/>
      <c r="N6" s="11">
        <v>1</v>
      </c>
      <c r="O6" s="11" t="s">
        <v>11</v>
      </c>
      <c r="P6" s="11"/>
      <c r="Q6" s="11">
        <f>L5+L23</f>
        <v>0</v>
      </c>
      <c r="R6" s="11"/>
      <c r="S6" s="11"/>
      <c r="T6" s="4"/>
      <c r="U6" s="4"/>
      <c r="V6" s="4"/>
      <c r="W6" s="4"/>
    </row>
    <row r="7" customFormat="1" spans="2:23">
      <c r="B7" t="s">
        <v>14</v>
      </c>
      <c r="C7" t="s">
        <v>15</v>
      </c>
      <c r="D7">
        <v>600000</v>
      </c>
      <c r="G7" s="3">
        <v>1</v>
      </c>
      <c r="H7" s="3" t="s">
        <v>14</v>
      </c>
      <c r="I7" s="3" t="s">
        <v>15</v>
      </c>
      <c r="J7" s="3">
        <v>600000</v>
      </c>
      <c r="K7" s="3"/>
      <c r="L7" s="10">
        <f t="shared" si="0"/>
        <v>600000</v>
      </c>
      <c r="M7" s="4"/>
      <c r="N7" s="11">
        <v>1</v>
      </c>
      <c r="O7" s="11" t="s">
        <v>14</v>
      </c>
      <c r="P7" s="11"/>
      <c r="Q7" s="11">
        <f>L7</f>
        <v>600000</v>
      </c>
      <c r="R7" s="11"/>
      <c r="S7" s="11"/>
      <c r="T7" s="4"/>
      <c r="U7" s="4"/>
      <c r="V7" s="4"/>
      <c r="W7" s="4"/>
    </row>
    <row r="8" customFormat="1" spans="1:23">
      <c r="A8">
        <v>2</v>
      </c>
      <c r="B8" t="s">
        <v>16</v>
      </c>
      <c r="C8" t="s">
        <v>17</v>
      </c>
      <c r="E8">
        <v>500000</v>
      </c>
      <c r="G8" s="3">
        <v>2</v>
      </c>
      <c r="H8" s="3" t="s">
        <v>16</v>
      </c>
      <c r="I8" s="3" t="s">
        <v>17</v>
      </c>
      <c r="J8" s="3"/>
      <c r="K8" s="3">
        <v>500000</v>
      </c>
      <c r="L8" s="12">
        <f>K8-J8</f>
        <v>500000</v>
      </c>
      <c r="M8" s="4"/>
      <c r="N8" s="11">
        <v>1</v>
      </c>
      <c r="O8" s="11" t="s">
        <v>18</v>
      </c>
      <c r="P8" s="11"/>
      <c r="Q8" s="16">
        <v>0</v>
      </c>
      <c r="R8" s="11"/>
      <c r="S8" s="11"/>
      <c r="T8" s="4"/>
      <c r="U8" s="4"/>
      <c r="V8" s="4"/>
      <c r="W8" s="4"/>
    </row>
    <row r="9" customFormat="1" spans="2:23">
      <c r="B9" t="s">
        <v>19</v>
      </c>
      <c r="C9" t="s">
        <v>20</v>
      </c>
      <c r="E9">
        <v>21200</v>
      </c>
      <c r="G9" s="3">
        <v>2</v>
      </c>
      <c r="H9" s="3" t="s">
        <v>19</v>
      </c>
      <c r="I9" s="3" t="s">
        <v>20</v>
      </c>
      <c r="J9" s="3"/>
      <c r="K9" s="3">
        <v>21200</v>
      </c>
      <c r="L9" s="10">
        <f t="shared" ref="L8:L13" si="1">K9-J9</f>
        <v>21200</v>
      </c>
      <c r="M9" s="4"/>
      <c r="N9" s="11">
        <v>2</v>
      </c>
      <c r="O9" s="11" t="s">
        <v>16</v>
      </c>
      <c r="P9" s="11"/>
      <c r="Q9" s="11"/>
      <c r="R9" s="11">
        <f>L27</f>
        <v>450000</v>
      </c>
      <c r="S9" s="11"/>
      <c r="T9" s="4"/>
      <c r="U9" s="4"/>
      <c r="V9" s="4"/>
      <c r="W9" s="4"/>
    </row>
    <row r="10" customFormat="1" spans="2:23">
      <c r="B10" t="s">
        <v>21</v>
      </c>
      <c r="C10" t="s">
        <v>22</v>
      </c>
      <c r="D10">
        <v>57522.12</v>
      </c>
      <c r="G10" s="3">
        <v>2</v>
      </c>
      <c r="H10" s="3" t="s">
        <v>21</v>
      </c>
      <c r="I10" s="3" t="s">
        <v>22</v>
      </c>
      <c r="J10" s="3">
        <v>57522.12</v>
      </c>
      <c r="K10" s="3"/>
      <c r="L10" s="10">
        <f>K11-J10</f>
        <v>11504.43</v>
      </c>
      <c r="M10" s="4"/>
      <c r="N10" s="11">
        <v>2</v>
      </c>
      <c r="O10" s="11" t="s">
        <v>19</v>
      </c>
      <c r="P10" s="11"/>
      <c r="Q10" s="11"/>
      <c r="R10" s="11">
        <f>L9+L28</f>
        <v>38800</v>
      </c>
      <c r="S10" s="11"/>
      <c r="T10" s="4"/>
      <c r="U10" s="4"/>
      <c r="V10" s="4"/>
      <c r="W10" s="4"/>
    </row>
    <row r="11" customFormat="1" spans="3:23">
      <c r="C11" t="s">
        <v>23</v>
      </c>
      <c r="E11">
        <v>69026.55</v>
      </c>
      <c r="G11" s="3">
        <v>2</v>
      </c>
      <c r="H11" s="3" t="s">
        <v>21</v>
      </c>
      <c r="I11" s="3" t="s">
        <v>23</v>
      </c>
      <c r="J11" s="3"/>
      <c r="K11" s="3">
        <v>69026.55</v>
      </c>
      <c r="L11" s="6"/>
      <c r="M11" s="4"/>
      <c r="N11" s="11">
        <v>2</v>
      </c>
      <c r="O11" s="11" t="s">
        <v>21</v>
      </c>
      <c r="P11" s="11"/>
      <c r="Q11" s="11"/>
      <c r="R11" s="11">
        <f>L10+L29</f>
        <v>17256.65</v>
      </c>
      <c r="S11" s="11"/>
      <c r="T11" s="4"/>
      <c r="U11" s="4"/>
      <c r="V11" s="4"/>
      <c r="W11" s="4"/>
    </row>
    <row r="12" customFormat="1" spans="1:23">
      <c r="A12">
        <v>3</v>
      </c>
      <c r="B12" t="s">
        <v>24</v>
      </c>
      <c r="C12" t="s">
        <v>12</v>
      </c>
      <c r="E12">
        <v>67295.57</v>
      </c>
      <c r="G12" s="3">
        <v>3</v>
      </c>
      <c r="H12" s="3" t="s">
        <v>24</v>
      </c>
      <c r="I12" s="3" t="s">
        <v>12</v>
      </c>
      <c r="J12" s="3"/>
      <c r="K12" s="3">
        <v>67295.57</v>
      </c>
      <c r="L12" s="10">
        <f t="shared" si="1"/>
        <v>67295.57</v>
      </c>
      <c r="M12" s="4"/>
      <c r="N12" s="11"/>
      <c r="O12" s="11"/>
      <c r="P12" s="11"/>
      <c r="Q12" s="11"/>
      <c r="R12" s="11"/>
      <c r="S12" s="11"/>
      <c r="T12" s="4"/>
      <c r="U12" s="4"/>
      <c r="V12" s="4"/>
      <c r="W12" s="4"/>
    </row>
    <row r="13" customFormat="1" spans="2:23">
      <c r="B13" t="s">
        <v>25</v>
      </c>
      <c r="C13" t="s">
        <v>17</v>
      </c>
      <c r="E13">
        <v>1000000</v>
      </c>
      <c r="G13" s="3">
        <v>3</v>
      </c>
      <c r="H13" s="3" t="s">
        <v>25</v>
      </c>
      <c r="I13" s="3" t="s">
        <v>17</v>
      </c>
      <c r="J13" s="3"/>
      <c r="K13" s="3">
        <v>1000000</v>
      </c>
      <c r="L13" s="13">
        <f t="shared" si="1"/>
        <v>1000000</v>
      </c>
      <c r="M13" s="4"/>
      <c r="N13" s="11">
        <v>3</v>
      </c>
      <c r="O13" s="11" t="s">
        <v>24</v>
      </c>
      <c r="P13" s="11"/>
      <c r="Q13" s="11"/>
      <c r="R13" s="11">
        <f>L12+L31</f>
        <v>93943.35</v>
      </c>
      <c r="S13" s="11"/>
      <c r="T13" s="4"/>
      <c r="U13" s="4"/>
      <c r="V13" s="4"/>
      <c r="W13" s="4"/>
    </row>
    <row r="14" customFormat="1" spans="1:23">
      <c r="A14">
        <v>5</v>
      </c>
      <c r="B14" t="s">
        <v>26</v>
      </c>
      <c r="C14" t="s">
        <v>20</v>
      </c>
      <c r="D14">
        <v>21200</v>
      </c>
      <c r="E14">
        <v>21200</v>
      </c>
      <c r="G14" s="3">
        <v>5</v>
      </c>
      <c r="H14" s="3" t="s">
        <v>26</v>
      </c>
      <c r="I14" s="3" t="s">
        <v>20</v>
      </c>
      <c r="J14" s="3">
        <v>21200</v>
      </c>
      <c r="K14" s="3">
        <v>21200</v>
      </c>
      <c r="L14" s="6">
        <f>J14-K14</f>
        <v>0</v>
      </c>
      <c r="M14" s="4"/>
      <c r="N14" s="11">
        <v>3</v>
      </c>
      <c r="O14" s="11" t="s">
        <v>25</v>
      </c>
      <c r="P14" s="11"/>
      <c r="Q14" s="11"/>
      <c r="R14" s="11">
        <f>L32</f>
        <v>1000000</v>
      </c>
      <c r="S14" s="11"/>
      <c r="T14" s="4"/>
      <c r="U14" s="4"/>
      <c r="V14" s="4"/>
      <c r="W14" s="4"/>
    </row>
    <row r="15" customFormat="1" spans="2:23">
      <c r="B15" t="s">
        <v>27</v>
      </c>
      <c r="C15" t="s">
        <v>12</v>
      </c>
      <c r="D15">
        <v>442477.88</v>
      </c>
      <c r="E15">
        <v>442477.88</v>
      </c>
      <c r="G15" s="3">
        <v>5</v>
      </c>
      <c r="H15" s="3" t="s">
        <v>27</v>
      </c>
      <c r="I15" s="3" t="s">
        <v>12</v>
      </c>
      <c r="J15" s="3">
        <v>442477.88</v>
      </c>
      <c r="K15" s="3">
        <v>442477.88</v>
      </c>
      <c r="L15" s="6">
        <f t="shared" ref="L14:L16" si="2">J15-K15</f>
        <v>0</v>
      </c>
      <c r="M15" s="4"/>
      <c r="N15" s="11">
        <v>5</v>
      </c>
      <c r="O15" s="11" t="s">
        <v>28</v>
      </c>
      <c r="P15" s="11"/>
      <c r="Q15" s="11"/>
      <c r="R15" s="11"/>
      <c r="S15" s="11">
        <f>K16</f>
        <v>530973.45</v>
      </c>
      <c r="T15" s="4"/>
      <c r="U15" s="4"/>
      <c r="V15" s="4"/>
      <c r="W15" s="4"/>
    </row>
    <row r="16" customFormat="1" spans="2:23">
      <c r="B16" t="s">
        <v>28</v>
      </c>
      <c r="C16" t="s">
        <v>12</v>
      </c>
      <c r="D16">
        <v>530973.45</v>
      </c>
      <c r="E16">
        <v>530973.45</v>
      </c>
      <c r="G16" s="3">
        <v>5</v>
      </c>
      <c r="H16" s="3" t="s">
        <v>28</v>
      </c>
      <c r="I16" s="3" t="s">
        <v>12</v>
      </c>
      <c r="J16" s="3">
        <v>530973.45</v>
      </c>
      <c r="K16" s="14">
        <v>530973.45</v>
      </c>
      <c r="L16" s="6">
        <f t="shared" si="2"/>
        <v>0</v>
      </c>
      <c r="M16" s="4"/>
      <c r="N16" s="11">
        <v>5</v>
      </c>
      <c r="O16" s="11" t="s">
        <v>27</v>
      </c>
      <c r="P16" s="11"/>
      <c r="Q16" s="11"/>
      <c r="R16" s="11"/>
      <c r="S16" s="11">
        <f>K34</f>
        <v>398230.1</v>
      </c>
      <c r="T16" s="4"/>
      <c r="U16" s="4"/>
      <c r="V16" s="4"/>
      <c r="W16" s="4"/>
    </row>
    <row r="17" customFormat="1" spans="1:23">
      <c r="A17" t="s">
        <v>0</v>
      </c>
      <c r="B17" t="s">
        <v>1</v>
      </c>
      <c r="C17" t="s">
        <v>2</v>
      </c>
      <c r="D17">
        <v>0</v>
      </c>
      <c r="E17">
        <v>0</v>
      </c>
      <c r="G17" s="3" t="s">
        <v>29</v>
      </c>
      <c r="H17" s="3"/>
      <c r="I17" s="3"/>
      <c r="J17" s="3">
        <v>3094651.33</v>
      </c>
      <c r="K17" s="3">
        <v>3094651.33</v>
      </c>
      <c r="L17" s="6"/>
      <c r="M17" s="4"/>
      <c r="N17" s="11">
        <v>5</v>
      </c>
      <c r="O17" s="11" t="s">
        <v>26</v>
      </c>
      <c r="P17" s="11"/>
      <c r="Q17" s="11"/>
      <c r="R17" s="11"/>
      <c r="S17" s="11">
        <f>K14+K33</f>
        <v>38800</v>
      </c>
      <c r="T17" s="4"/>
      <c r="U17" s="4"/>
      <c r="V17" s="4"/>
      <c r="W17" s="4"/>
    </row>
    <row r="18" customFormat="1" spans="1:23">
      <c r="A18" t="s">
        <v>12</v>
      </c>
      <c r="B18" t="s">
        <v>12</v>
      </c>
      <c r="C18" t="s">
        <v>12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customFormat="1" spans="1:23">
      <c r="A19" t="s">
        <v>29</v>
      </c>
      <c r="D19">
        <v>3094651.33</v>
      </c>
      <c r="E19">
        <v>3094651.33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customFormat="1" spans="7:23">
      <c r="G20" s="5" t="s">
        <v>33</v>
      </c>
      <c r="H20" s="5"/>
      <c r="I20" s="5"/>
      <c r="J20" s="5"/>
      <c r="K20" s="5"/>
      <c r="L20" s="5"/>
      <c r="M20" s="4"/>
      <c r="N20" s="15" t="s">
        <v>30</v>
      </c>
      <c r="O20" s="15"/>
      <c r="P20" s="15"/>
      <c r="Q20" s="4"/>
      <c r="R20" s="15" t="s">
        <v>31</v>
      </c>
      <c r="S20" s="15"/>
      <c r="T20" s="15"/>
      <c r="U20" s="15"/>
      <c r="V20" s="15"/>
      <c r="W20" s="15"/>
    </row>
    <row r="21" customFormat="1" spans="7:23">
      <c r="G21" s="5"/>
      <c r="H21" s="5"/>
      <c r="I21" s="5"/>
      <c r="J21" s="5"/>
      <c r="K21" s="5"/>
      <c r="L21" s="5"/>
      <c r="M21" s="4"/>
      <c r="N21" s="6" t="s">
        <v>0</v>
      </c>
      <c r="O21" s="6" t="s">
        <v>1</v>
      </c>
      <c r="P21" s="6" t="s">
        <v>32</v>
      </c>
      <c r="Q21" s="4"/>
      <c r="R21" s="11" t="s">
        <v>0</v>
      </c>
      <c r="S21" s="11" t="s">
        <v>1</v>
      </c>
      <c r="T21" s="11" t="s">
        <v>32</v>
      </c>
      <c r="U21" s="11" t="s">
        <v>0</v>
      </c>
      <c r="V21" s="11" t="s">
        <v>1</v>
      </c>
      <c r="W21" s="11" t="s">
        <v>32</v>
      </c>
    </row>
    <row r="22" customFormat="1" spans="1:23">
      <c r="A22" s="2" t="s">
        <v>33</v>
      </c>
      <c r="B22" s="2"/>
      <c r="C22" s="2"/>
      <c r="D22" s="2"/>
      <c r="E22" s="2"/>
      <c r="G22" s="3" t="s">
        <v>0</v>
      </c>
      <c r="H22" s="3" t="s">
        <v>1</v>
      </c>
      <c r="I22" s="3" t="s">
        <v>2</v>
      </c>
      <c r="J22" s="3" t="s">
        <v>3</v>
      </c>
      <c r="K22" s="3" t="s">
        <v>4</v>
      </c>
      <c r="L22" s="6" t="s">
        <v>5</v>
      </c>
      <c r="M22" s="4"/>
      <c r="N22" s="6">
        <v>5</v>
      </c>
      <c r="O22" s="6" t="s">
        <v>28</v>
      </c>
      <c r="P22" s="11">
        <f>S15</f>
        <v>530973.45</v>
      </c>
      <c r="Q22" s="4"/>
      <c r="R22" s="11">
        <v>1</v>
      </c>
      <c r="S22" s="11" t="s">
        <v>13</v>
      </c>
      <c r="T22" s="11">
        <f>Q5</f>
        <v>1000000</v>
      </c>
      <c r="U22" s="11">
        <v>2</v>
      </c>
      <c r="V22" s="11" t="s">
        <v>16</v>
      </c>
      <c r="W22" s="11">
        <f>R9</f>
        <v>450000</v>
      </c>
    </row>
    <row r="23" customFormat="1" spans="1:23">
      <c r="A23" s="2"/>
      <c r="B23" s="2"/>
      <c r="C23" s="2"/>
      <c r="D23" s="2"/>
      <c r="E23" s="2"/>
      <c r="G23" s="3">
        <v>1</v>
      </c>
      <c r="H23" s="3" t="s">
        <v>11</v>
      </c>
      <c r="I23" s="3" t="s">
        <v>12</v>
      </c>
      <c r="J23" s="3">
        <v>398230.1</v>
      </c>
      <c r="K23" s="3">
        <v>398230.1</v>
      </c>
      <c r="L23" s="10">
        <f t="shared" ref="L23:L26" si="3">J23-K23</f>
        <v>0</v>
      </c>
      <c r="M23" s="4"/>
      <c r="N23" s="6">
        <v>5</v>
      </c>
      <c r="O23" s="6" t="s">
        <v>27</v>
      </c>
      <c r="P23" s="11">
        <f>S16</f>
        <v>398230.1</v>
      </c>
      <c r="Q23" s="4"/>
      <c r="R23" s="11">
        <v>1</v>
      </c>
      <c r="S23" s="11" t="s">
        <v>11</v>
      </c>
      <c r="T23" s="11">
        <f>Q6</f>
        <v>0</v>
      </c>
      <c r="U23" s="11">
        <v>2</v>
      </c>
      <c r="V23" s="11" t="s">
        <v>19</v>
      </c>
      <c r="W23" s="11">
        <f>R10</f>
        <v>38800</v>
      </c>
    </row>
    <row r="24" customFormat="1" spans="1:23">
      <c r="A24" t="s">
        <v>0</v>
      </c>
      <c r="B24" t="s">
        <v>1</v>
      </c>
      <c r="C24" t="s">
        <v>2</v>
      </c>
      <c r="D24" t="s">
        <v>3</v>
      </c>
      <c r="E24" t="s">
        <v>4</v>
      </c>
      <c r="G24" s="3">
        <v>1</v>
      </c>
      <c r="H24" s="3" t="s">
        <v>13</v>
      </c>
      <c r="I24" s="3" t="s">
        <v>12</v>
      </c>
      <c r="J24" s="3">
        <v>1000000</v>
      </c>
      <c r="K24" s="3">
        <v>1000000</v>
      </c>
      <c r="L24" s="10">
        <f t="shared" si="3"/>
        <v>0</v>
      </c>
      <c r="M24" s="4"/>
      <c r="N24" s="6">
        <v>5</v>
      </c>
      <c r="O24" s="6" t="s">
        <v>26</v>
      </c>
      <c r="P24" s="11">
        <f>S17</f>
        <v>38800</v>
      </c>
      <c r="Q24" s="4"/>
      <c r="R24" s="11">
        <v>1</v>
      </c>
      <c r="S24" s="11" t="s">
        <v>14</v>
      </c>
      <c r="T24" s="11">
        <f>Q7</f>
        <v>600000</v>
      </c>
      <c r="U24" s="11">
        <v>2</v>
      </c>
      <c r="V24" s="11" t="s">
        <v>21</v>
      </c>
      <c r="W24" s="11">
        <f>R11</f>
        <v>17256.65</v>
      </c>
    </row>
    <row r="25" customFormat="1" spans="1:23">
      <c r="A25">
        <v>1</v>
      </c>
      <c r="B25" t="s">
        <v>11</v>
      </c>
      <c r="C25" t="s">
        <v>12</v>
      </c>
      <c r="D25">
        <v>398230.1</v>
      </c>
      <c r="E25">
        <v>398230.1</v>
      </c>
      <c r="G25" s="3">
        <v>1</v>
      </c>
      <c r="H25" s="3" t="s">
        <v>14</v>
      </c>
      <c r="I25" s="3" t="s">
        <v>36</v>
      </c>
      <c r="J25" s="3">
        <v>500000</v>
      </c>
      <c r="K25" s="3"/>
      <c r="L25" s="13">
        <f t="shared" si="3"/>
        <v>500000</v>
      </c>
      <c r="M25" s="4"/>
      <c r="N25" s="6">
        <v>5</v>
      </c>
      <c r="O25" s="6" t="s">
        <v>34</v>
      </c>
      <c r="P25" s="6">
        <f>P22-P23-P24</f>
        <v>93943.35</v>
      </c>
      <c r="Q25" s="4"/>
      <c r="R25" s="11"/>
      <c r="S25" s="11"/>
      <c r="T25" s="11"/>
      <c r="U25" s="11"/>
      <c r="V25" s="11"/>
      <c r="W25" s="11"/>
    </row>
    <row r="26" customFormat="1" spans="2:23">
      <c r="B26" t="s">
        <v>13</v>
      </c>
      <c r="C26" t="s">
        <v>12</v>
      </c>
      <c r="D26">
        <v>1000000</v>
      </c>
      <c r="E26">
        <v>1000000</v>
      </c>
      <c r="G26" s="3">
        <v>1</v>
      </c>
      <c r="H26" s="3" t="s">
        <v>18</v>
      </c>
      <c r="I26" s="3" t="s">
        <v>36</v>
      </c>
      <c r="J26" s="3">
        <v>1000000</v>
      </c>
      <c r="K26" s="3"/>
      <c r="L26" s="13">
        <f t="shared" si="3"/>
        <v>1000000</v>
      </c>
      <c r="M26" s="4"/>
      <c r="N26" s="6">
        <v>5</v>
      </c>
      <c r="O26" s="6" t="s">
        <v>35</v>
      </c>
      <c r="P26" s="6">
        <f>P25</f>
        <v>93943.35</v>
      </c>
      <c r="Q26" s="4"/>
      <c r="R26" s="11"/>
      <c r="S26" s="11"/>
      <c r="T26" s="11"/>
      <c r="U26" s="11">
        <v>3</v>
      </c>
      <c r="V26" s="11" t="s">
        <v>25</v>
      </c>
      <c r="W26" s="11">
        <f>R14</f>
        <v>1000000</v>
      </c>
    </row>
    <row r="27" customFormat="1" spans="2:23">
      <c r="B27" t="s">
        <v>14</v>
      </c>
      <c r="C27" t="s">
        <v>36</v>
      </c>
      <c r="D27">
        <v>500000</v>
      </c>
      <c r="G27" s="3">
        <v>2</v>
      </c>
      <c r="H27" s="3" t="s">
        <v>16</v>
      </c>
      <c r="I27" s="3" t="s">
        <v>40</v>
      </c>
      <c r="J27" s="3"/>
      <c r="K27" s="3">
        <v>450000</v>
      </c>
      <c r="L27" s="10">
        <f t="shared" ref="L27:L32" si="4">K27-J27</f>
        <v>450000</v>
      </c>
      <c r="M27" s="4"/>
      <c r="N27" s="4"/>
      <c r="O27" s="4"/>
      <c r="P27" s="4"/>
      <c r="Q27" s="4"/>
      <c r="R27" s="11"/>
      <c r="S27" s="11"/>
      <c r="T27" s="11"/>
      <c r="U27" s="11">
        <v>3</v>
      </c>
      <c r="V27" s="11" t="s">
        <v>37</v>
      </c>
      <c r="W27" s="11">
        <f>P26</f>
        <v>93943.35</v>
      </c>
    </row>
    <row r="28" customFormat="1" spans="2:23">
      <c r="B28" t="s">
        <v>18</v>
      </c>
      <c r="C28" t="s">
        <v>36</v>
      </c>
      <c r="D28">
        <v>1000000</v>
      </c>
      <c r="G28" s="3">
        <v>2</v>
      </c>
      <c r="H28" s="3" t="s">
        <v>19</v>
      </c>
      <c r="I28" s="3" t="s">
        <v>20</v>
      </c>
      <c r="J28" s="3"/>
      <c r="K28" s="3">
        <v>17600</v>
      </c>
      <c r="L28" s="10">
        <f t="shared" si="4"/>
        <v>17600</v>
      </c>
      <c r="M28" s="4"/>
      <c r="N28" s="4"/>
      <c r="O28" s="4"/>
      <c r="P28" s="4"/>
      <c r="Q28" s="4"/>
      <c r="R28" s="17" t="s">
        <v>38</v>
      </c>
      <c r="S28" s="18"/>
      <c r="T28" s="11">
        <f>SUM(T22:T27)</f>
        <v>1600000</v>
      </c>
      <c r="U28" s="19" t="s">
        <v>39</v>
      </c>
      <c r="V28" s="20"/>
      <c r="W28" s="11">
        <f>SUM(W22:W27)</f>
        <v>1600000</v>
      </c>
    </row>
    <row r="29" customFormat="1" spans="1:23">
      <c r="A29">
        <v>2</v>
      </c>
      <c r="B29" t="s">
        <v>16</v>
      </c>
      <c r="C29" t="s">
        <v>40</v>
      </c>
      <c r="E29">
        <v>450000</v>
      </c>
      <c r="G29" s="3">
        <v>2</v>
      </c>
      <c r="H29" s="3" t="s">
        <v>21</v>
      </c>
      <c r="I29" s="3" t="s">
        <v>22</v>
      </c>
      <c r="J29" s="3">
        <v>51769.9</v>
      </c>
      <c r="K29" s="3"/>
      <c r="L29" s="10">
        <f>K30-J29</f>
        <v>5752.22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customFormat="1" spans="2:23">
      <c r="B30" t="s">
        <v>19</v>
      </c>
      <c r="C30" t="s">
        <v>20</v>
      </c>
      <c r="E30">
        <v>17600</v>
      </c>
      <c r="G30" s="3">
        <v>2</v>
      </c>
      <c r="H30" s="3" t="s">
        <v>21</v>
      </c>
      <c r="I30" s="3" t="s">
        <v>23</v>
      </c>
      <c r="J30" s="3"/>
      <c r="K30" s="3">
        <v>57522.12</v>
      </c>
      <c r="L30" s="6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customFormat="1" spans="2:23">
      <c r="B31" t="s">
        <v>21</v>
      </c>
      <c r="C31" t="s">
        <v>22</v>
      </c>
      <c r="D31">
        <v>51769.9</v>
      </c>
      <c r="G31" s="3">
        <v>3</v>
      </c>
      <c r="H31" s="3" t="s">
        <v>24</v>
      </c>
      <c r="I31" s="3" t="s">
        <v>12</v>
      </c>
      <c r="J31" s="3"/>
      <c r="K31" s="3">
        <v>26647.78</v>
      </c>
      <c r="L31" s="10">
        <f t="shared" si="4"/>
        <v>26647.78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customFormat="1" spans="3:23">
      <c r="C32" t="s">
        <v>23</v>
      </c>
      <c r="E32">
        <v>57522.12</v>
      </c>
      <c r="G32" s="3">
        <v>5</v>
      </c>
      <c r="H32" s="3" t="s">
        <v>25</v>
      </c>
      <c r="I32" s="3" t="s">
        <v>41</v>
      </c>
      <c r="J32" s="3"/>
      <c r="K32" s="3">
        <v>1000000</v>
      </c>
      <c r="L32" s="10">
        <f t="shared" si="4"/>
        <v>1000000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customFormat="1" spans="1:23">
      <c r="A33">
        <v>3</v>
      </c>
      <c r="B33" t="s">
        <v>24</v>
      </c>
      <c r="C33" t="s">
        <v>12</v>
      </c>
      <c r="E33">
        <v>26647.78</v>
      </c>
      <c r="G33" s="3">
        <v>5</v>
      </c>
      <c r="H33" s="3" t="s">
        <v>26</v>
      </c>
      <c r="I33" s="3" t="s">
        <v>20</v>
      </c>
      <c r="J33" s="3">
        <v>17600</v>
      </c>
      <c r="K33" s="3">
        <v>17600</v>
      </c>
      <c r="L33" s="6">
        <f t="shared" ref="L33:L35" si="5">J33-K33</f>
        <v>0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customFormat="1" spans="2:23">
      <c r="B34" t="s">
        <v>25</v>
      </c>
      <c r="C34" t="s">
        <v>41</v>
      </c>
      <c r="E34">
        <v>1000000</v>
      </c>
      <c r="G34" s="3">
        <v>5</v>
      </c>
      <c r="H34" s="3" t="s">
        <v>27</v>
      </c>
      <c r="I34" s="3" t="s">
        <v>12</v>
      </c>
      <c r="J34" s="3">
        <v>398230.1</v>
      </c>
      <c r="K34" s="14">
        <v>398230.1</v>
      </c>
      <c r="L34" s="6">
        <f t="shared" si="5"/>
        <v>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customFormat="1" spans="1:23">
      <c r="A35">
        <v>5</v>
      </c>
      <c r="B35" t="s">
        <v>26</v>
      </c>
      <c r="C35" t="s">
        <v>20</v>
      </c>
      <c r="D35">
        <v>17600</v>
      </c>
      <c r="E35">
        <v>17600</v>
      </c>
      <c r="G35" s="3"/>
      <c r="H35" s="3" t="s">
        <v>28</v>
      </c>
      <c r="I35" s="3" t="s">
        <v>12</v>
      </c>
      <c r="J35" s="3">
        <v>442477.88</v>
      </c>
      <c r="K35" s="3">
        <v>442477.88</v>
      </c>
      <c r="L35" s="6">
        <f t="shared" si="5"/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customFormat="1" spans="2:23">
      <c r="B36" t="s">
        <v>27</v>
      </c>
      <c r="C36" t="s">
        <v>12</v>
      </c>
      <c r="D36">
        <v>398230.1</v>
      </c>
      <c r="E36">
        <v>398230.1</v>
      </c>
      <c r="G36" s="3" t="s">
        <v>29</v>
      </c>
      <c r="H36" s="6"/>
      <c r="I36" s="6"/>
      <c r="J36" s="6">
        <v>3808307.98</v>
      </c>
      <c r="K36" s="6">
        <v>3808307.98</v>
      </c>
      <c r="L36" s="6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customFormat="1" spans="2:23">
      <c r="B37" t="s">
        <v>28</v>
      </c>
      <c r="C37" t="s">
        <v>12</v>
      </c>
      <c r="D37">
        <v>442477.88</v>
      </c>
      <c r="E37">
        <v>442477.88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customFormat="1" spans="1:23">
      <c r="A38" t="s">
        <v>0</v>
      </c>
      <c r="B38" t="s">
        <v>1</v>
      </c>
      <c r="C38" t="s">
        <v>2</v>
      </c>
      <c r="D38">
        <v>0</v>
      </c>
      <c r="E38"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customFormat="1" spans="1:23">
      <c r="A39" t="s">
        <v>12</v>
      </c>
      <c r="B39" t="s">
        <v>12</v>
      </c>
      <c r="C39" t="s">
        <v>12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customFormat="1" spans="1:23">
      <c r="A40" t="s">
        <v>29</v>
      </c>
      <c r="D40">
        <v>3808307.98</v>
      </c>
      <c r="E40">
        <v>3808307.98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7:23"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7:23"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7:23"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7:23"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3:23"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3:23"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3:23"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3:23"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autoFilter xmlns:etc="http://www.wps.cn/officeDocument/2017/etCustomData" ref="G1:L48" etc:filterBottomFollowUsedRange="0">
    <extLst/>
  </autoFilter>
  <mergeCells count="9">
    <mergeCell ref="N20:P20"/>
    <mergeCell ref="R20:W20"/>
    <mergeCell ref="R28:S28"/>
    <mergeCell ref="U28:V28"/>
    <mergeCell ref="A2:E3"/>
    <mergeCell ref="G2:L3"/>
    <mergeCell ref="N2:S3"/>
    <mergeCell ref="A22:E23"/>
    <mergeCell ref="G20:L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科目余额表</vt:lpstr>
      <vt:lpstr>记账凭证</vt:lpstr>
      <vt:lpstr>课程合并演练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0002</dc:creator>
  <cp:lastModifiedBy>高玉婷，专业总账会计培训，代账</cp:lastModifiedBy>
  <dcterms:created xsi:type="dcterms:W3CDTF">2025-10-07T06:18:00Z</dcterms:created>
  <dcterms:modified xsi:type="dcterms:W3CDTF">2025-10-08T07:01:38Z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32D216E2E6884B04A85562CF8564A3DA_11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